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kveza\Desktop\"/>
    </mc:Choice>
  </mc:AlternateContent>
  <bookViews>
    <workbookView xWindow="-105" yWindow="-105" windowWidth="23250" windowHeight="12570" tabRatio="747"/>
  </bookViews>
  <sheets>
    <sheet name="Registar OS MZ" sheetId="2" r:id="rId1"/>
    <sheet name="Reg. UG temeljem OS MZ" sheetId="9" r:id="rId2"/>
    <sheet name="Registar UG JAVNA NABAVA" sheetId="3" r:id="rId3"/>
    <sheet name="Registar JEDNOSTAVNA NABAVA" sheetId="7" r:id="rId4"/>
    <sheet name="Registar UG temeljem OS SDUSJN" sheetId="5" r:id="rId5"/>
  </sheets>
  <externalReferences>
    <externalReference r:id="rId6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5" l="1"/>
  <c r="M13" i="5"/>
  <c r="P32" i="7"/>
  <c r="N32" i="7"/>
  <c r="M32" i="7"/>
  <c r="L32" i="7"/>
  <c r="M33" i="7"/>
  <c r="N33" i="7" s="1"/>
  <c r="N31" i="7"/>
  <c r="M30" i="7"/>
  <c r="N30" i="7" s="1"/>
  <c r="M28" i="7" l="1"/>
  <c r="N28" i="7" s="1"/>
  <c r="M29" i="7"/>
  <c r="N29" i="7" s="1"/>
  <c r="M12" i="5" l="1"/>
  <c r="M9" i="2" l="1"/>
  <c r="M7" i="2"/>
  <c r="M8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7" i="3" l="1"/>
  <c r="N7" i="3" s="1"/>
  <c r="M21" i="7" l="1"/>
  <c r="N21" i="7" s="1"/>
  <c r="M14" i="7" l="1"/>
  <c r="N14" i="7" s="1"/>
  <c r="M27" i="7" l="1"/>
  <c r="N27" i="7" s="1"/>
  <c r="M26" i="7"/>
  <c r="N26" i="7" s="1"/>
  <c r="M25" i="7"/>
  <c r="M24" i="7"/>
  <c r="N24" i="7" s="1"/>
  <c r="M23" i="7"/>
  <c r="N23" i="7" s="1"/>
  <c r="M22" i="7"/>
  <c r="N22" i="7" s="1"/>
  <c r="N20" i="7"/>
  <c r="M18" i="7"/>
  <c r="N18" i="7" s="1"/>
  <c r="M17" i="7"/>
  <c r="N17" i="7" s="1"/>
  <c r="M16" i="7"/>
  <c r="N15" i="7"/>
  <c r="M13" i="7"/>
  <c r="N13" i="7" s="1"/>
  <c r="M11" i="5" l="1"/>
  <c r="N11" i="5" s="1"/>
  <c r="M10" i="5"/>
  <c r="N10" i="5" s="1"/>
  <c r="M12" i="7" l="1"/>
  <c r="N12" i="7" s="1"/>
  <c r="M9" i="5" l="1"/>
  <c r="M8" i="5"/>
  <c r="M19" i="7"/>
  <c r="N19" i="7" s="1"/>
  <c r="M11" i="7" l="1"/>
  <c r="N11" i="7" s="1"/>
  <c r="M7" i="5" l="1"/>
  <c r="N7" i="5" s="1"/>
  <c r="L7" i="7" l="1"/>
  <c r="M7" i="7" l="1"/>
  <c r="M8" i="7" l="1"/>
  <c r="N8" i="7" s="1"/>
</calcChain>
</file>

<file path=xl/sharedStrings.xml><?xml version="1.0" encoding="utf-8"?>
<sst xmlns="http://schemas.openxmlformats.org/spreadsheetml/2006/main" count="964" uniqueCount="380">
  <si>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</si>
  <si>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</si>
  <si>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</si>
  <si>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</si>
  <si>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</si>
  <si>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</si>
  <si>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</si>
  <si>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</si>
  <si>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</si>
  <si>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</si>
  <si>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</si>
  <si>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</si>
  <si>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</si>
  <si>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</si>
  <si>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</si>
  <si>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</si>
  <si>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Red br</t>
  </si>
  <si>
    <t>Evidencijski broj nabave</t>
  </si>
  <si>
    <t>Predmet nabave</t>
  </si>
  <si>
    <t>CPV</t>
  </si>
  <si>
    <t>Broj objave iz EOJN RH</t>
  </si>
  <si>
    <t xml:space="preserve">Vrsta postupka </t>
  </si>
  <si>
    <t>Naziv i OIB ugovaratelja</t>
  </si>
  <si>
    <t>Naziv i OIB podugovaratelja</t>
  </si>
  <si>
    <t>Datum sklapanja</t>
  </si>
  <si>
    <t>Rok na koji je sklopljen</t>
  </si>
  <si>
    <t>Iznos bez PDV-a</t>
  </si>
  <si>
    <t>Iznos PDV-a</t>
  </si>
  <si>
    <t>Ukupni iznos s PDV-om</t>
  </si>
  <si>
    <t>Datum izvršenja</t>
  </si>
  <si>
    <t>Ukupni isplaćeni iznos s PDV-om</t>
  </si>
  <si>
    <t>Obrazloženja</t>
  </si>
  <si>
    <t>Napomena</t>
  </si>
  <si>
    <t xml:space="preserve">Otvoreni postupak </t>
  </si>
  <si>
    <t>17.</t>
  </si>
  <si>
    <t>Broj okvirnog sporazuma</t>
  </si>
  <si>
    <t>1 godina</t>
  </si>
  <si>
    <t>Broj ugovora</t>
  </si>
  <si>
    <t>Broj ugovora/ narudžbenice</t>
  </si>
  <si>
    <t>nema</t>
  </si>
  <si>
    <t>Jednostavna nabava</t>
  </si>
  <si>
    <t>Otvoreni postupak</t>
  </si>
  <si>
    <t>0.</t>
  </si>
  <si>
    <t>5/2018</t>
  </si>
  <si>
    <t>Registar Okvirnih sporazuma Ministarstva zdravstva za 2020. godinu</t>
  </si>
  <si>
    <t>Registar ugovora temeljem Okvirnih sporazuma Ministarstva zdravstva za 2020. godinu</t>
  </si>
  <si>
    <t>Registar ugovora o javnoj nabavi za 2020. godinu</t>
  </si>
  <si>
    <t>Registar ugovora o jednostavnoj nabavi za 2020. godinu</t>
  </si>
  <si>
    <t>Registar ugovora temeljem Okvirnih sporazuma Središnjeg državnog ureda za središnju javnu nabavu za 2020. godinu</t>
  </si>
  <si>
    <t>15000000-8</t>
  </si>
  <si>
    <t>10/20-JN</t>
  </si>
  <si>
    <t>UG-1/20</t>
  </si>
  <si>
    <t>63712400-7</t>
  </si>
  <si>
    <t>13.01.2020.</t>
  </si>
  <si>
    <t>Nabava robe za čajnu kuhinju za 2020. godinu</t>
  </si>
  <si>
    <t>Žitnjak d.d., OIB: 25435300118</t>
  </si>
  <si>
    <t>23/19-JN</t>
  </si>
  <si>
    <t>2020/ 0BU-00047</t>
  </si>
  <si>
    <t>08.01.2020.</t>
  </si>
  <si>
    <t>NAR-3/2020</t>
  </si>
  <si>
    <t>Zagrebački Holding d.o.o.- Podružnica Zagrebparking, OIB: 85584865987</t>
  </si>
  <si>
    <t>12 mjeseci</t>
  </si>
  <si>
    <t>08.01.2020. do 31.12.2020.</t>
  </si>
  <si>
    <t>UG-2/20</t>
  </si>
  <si>
    <t>INSAKO d.o.o., OIB: 39851720584</t>
  </si>
  <si>
    <t>Ugovor o nabavi i isporuci potrošnog materijala Grupa 4- Pribor za čišćenje i pribor za jelo i piće (za jednokratnu upotrebu)</t>
  </si>
  <si>
    <t>Sklapanje ugovora na temelju Okvirnog sporazuma SDUSJN 5/2018-4</t>
  </si>
  <si>
    <t>Usluga hitnog avionskog prijevoza Zagreb-Split</t>
  </si>
  <si>
    <t>Usluga hitnog avionskog prijevoza Zagreb-Zadar-Zagreb</t>
  </si>
  <si>
    <t>22/20-JN</t>
  </si>
  <si>
    <t>23/20-JN</t>
  </si>
  <si>
    <t>NAR-15/2020</t>
  </si>
  <si>
    <t>NAR-16/2020</t>
  </si>
  <si>
    <t>60420000-8</t>
  </si>
  <si>
    <t>AIR ART d.o.o., OIB: 28859659165</t>
  </si>
  <si>
    <t>Air Pannonia d.o.o., OIB: 82047274303</t>
  </si>
  <si>
    <t>28.01.2020.</t>
  </si>
  <si>
    <t>24.01.2020.</t>
  </si>
  <si>
    <t>NAR-22/2020</t>
  </si>
  <si>
    <t>24/20-JN</t>
  </si>
  <si>
    <t>Komplet za krizne situacije</t>
  </si>
  <si>
    <t>33100000-1</t>
  </si>
  <si>
    <t>MEDICAL INTERTRADE d.o.o., OIB: 04492664153</t>
  </si>
  <si>
    <t>03.02.2020.</t>
  </si>
  <si>
    <t>2 dana</t>
  </si>
  <si>
    <t>Nabava parkirnih karata za 2020. godinu</t>
  </si>
  <si>
    <t>¤</t>
  </si>
  <si>
    <t>7/20-JN</t>
  </si>
  <si>
    <t>Ugovor o nabavi usluge održavanja i servisiranja fotokopirnih uređaja u Ministarstvu zdravstva</t>
  </si>
  <si>
    <t>UG-5/20</t>
  </si>
  <si>
    <t>50313200-4</t>
  </si>
  <si>
    <t>28.02.2020.</t>
  </si>
  <si>
    <t>D.D. Elektronički servis-trgovina, OIB: 88465664569</t>
  </si>
  <si>
    <t>13/2019</t>
  </si>
  <si>
    <t>UG-6/20</t>
  </si>
  <si>
    <t>Sklapanje ugovora na temelju Okvirnog sporazuma SDUSJN 13/2019-A</t>
  </si>
  <si>
    <t>HP-Hrvatska pošta d.d., OIB: 87311810356</t>
  </si>
  <si>
    <t>13.03.2020.</t>
  </si>
  <si>
    <t>01.03.2020. do 28.02.2022.</t>
  </si>
  <si>
    <t>Ugovor o nabavi poštanskih usluga za grupu B- paketi iznad 10 kg, žurne pošiljke, tiskanice, izravna pošta, pošiljke s plaćenim odgovorom te dopunske poštanske usluge u unutarnjem i međunarodnom prometu</t>
  </si>
  <si>
    <t>Sklapanje ugovora na temelju Okvirnog sporazuma SDUSJN 13/2019-B</t>
  </si>
  <si>
    <t>UG-7/20</t>
  </si>
  <si>
    <t>16/20-JN</t>
  </si>
  <si>
    <t>UG-3/20</t>
  </si>
  <si>
    <t>72267100-0</t>
  </si>
  <si>
    <t>Fakultet organizacije i informatike, OIB: 02024882310</t>
  </si>
  <si>
    <t>04.02.2020.</t>
  </si>
  <si>
    <t>Ugovor o nabavi tonera i tinti za grupu 1</t>
  </si>
  <si>
    <t>Ugovor o nabavi tonera i tinti za grupu 6</t>
  </si>
  <si>
    <t>UG-9/20</t>
  </si>
  <si>
    <t>UG-10/20</t>
  </si>
  <si>
    <t>11/2018</t>
  </si>
  <si>
    <t>Sklapanje ugovora na temelju Okvirnog sporazuma SDUSJN 11/2018-1</t>
  </si>
  <si>
    <t>Sklapanje ugovora na temelju Okvirnog sporazuma SDUSJN 11/2018-6</t>
  </si>
  <si>
    <t>Makromikro Grupa d.o.o., OIB: 50467974870</t>
  </si>
  <si>
    <t>03.04.2020.</t>
  </si>
  <si>
    <t>Ugovor o nabavi usluge održavanja i udomljavanja web sustava za prikupljanje podataka i analizu indikatora kvalitete zdravstvene zaštite</t>
  </si>
  <si>
    <t>Ugovor o nabavi poštanskih usluga za grupu A- pismovne pošiljke, preporučene pošiljke, pošiljke s označenom vrijednosti, paketi do 10 kg te dopunske poštanske usluge u unutarnjem i međunarodnom prometu</t>
  </si>
  <si>
    <t>NAR-28/2020</t>
  </si>
  <si>
    <t>19/20-JN</t>
  </si>
  <si>
    <t>Nabava videokonferencijskog sustava</t>
  </si>
  <si>
    <t>32232000-8</t>
  </si>
  <si>
    <t>SUPRA NET PROJEKT d.o.o., OIB: 89572027079</t>
  </si>
  <si>
    <t>10.02.2020.</t>
  </si>
  <si>
    <t>30 dana</t>
  </si>
  <si>
    <t>29/20-JN</t>
  </si>
  <si>
    <t>NAR-37/2020</t>
  </si>
  <si>
    <t>Usluga hitnog avionskog prijevoza Zagreb-Frankfurt-Zagreb</t>
  </si>
  <si>
    <t>19.02.2020.</t>
  </si>
  <si>
    <t>31/20-JN</t>
  </si>
  <si>
    <t>Nabava ugostiteljskih usluga za HR PRES 2020 događaj na stručnoj (B) razini - CMO-CNO-CDO sastanak</t>
  </si>
  <si>
    <t>NAR-51/2020</t>
  </si>
  <si>
    <t>MILENIJ HOTELI d.o.o., OIB: 78796880101</t>
  </si>
  <si>
    <t>26.02.2020.</t>
  </si>
  <si>
    <t>1 dan</t>
  </si>
  <si>
    <t>28/20-JN</t>
  </si>
  <si>
    <t>Nabava kriptiranog hard disk uređaj za zaštitu i unapređenje sigurnosti podataka</t>
  </si>
  <si>
    <t>NAR-53/2020</t>
  </si>
  <si>
    <t>30233000-1</t>
  </si>
  <si>
    <t>SOLE-COMMERCE d.o.o., OIB: 83079231626</t>
  </si>
  <si>
    <t>27.02.2020.</t>
  </si>
  <si>
    <t>26/20-JN</t>
  </si>
  <si>
    <t>Nabava servera i vatrozida za aplikaciju eCEZDLIH</t>
  </si>
  <si>
    <t>NAR-55/2020</t>
  </si>
  <si>
    <t>48517000-5</t>
  </si>
  <si>
    <t>CUSPIS d.o.o., OIB: 60933160251</t>
  </si>
  <si>
    <t>60 dana</t>
  </si>
  <si>
    <t>33/20-JN</t>
  </si>
  <si>
    <t>Usluga hitnog avionskog prijevoza Zagreb-Szolnok-Zagreb</t>
  </si>
  <si>
    <t>NAR-61/2020</t>
  </si>
  <si>
    <t>02.03.2020.</t>
  </si>
  <si>
    <t>NAR-66/2020</t>
  </si>
  <si>
    <t>05.03.2020.</t>
  </si>
  <si>
    <t>36/20-JN</t>
  </si>
  <si>
    <t>Usluga edukacije komuniciranja u kriznim situacijama kroz komunikacijski trening</t>
  </si>
  <si>
    <t>NAR-77/2020</t>
  </si>
  <si>
    <t>79416000-3</t>
  </si>
  <si>
    <t>Preclarus komunikacije d.o.o., OIB: 23441169203</t>
  </si>
  <si>
    <t>38/20-JN</t>
  </si>
  <si>
    <t>Nabava dodatnih prijenosnih računala</t>
  </si>
  <si>
    <t>NAR-86/2020</t>
  </si>
  <si>
    <t>17.03.2020.</t>
  </si>
  <si>
    <t>Sancta Domenica d.o.o., OIB: 35409850545</t>
  </si>
  <si>
    <t>30213100-6</t>
  </si>
  <si>
    <t>39/20-JN</t>
  </si>
  <si>
    <t>Nabava nosnih cijevi i maske sa cjevčicama za kisik</t>
  </si>
  <si>
    <t>NAR-90/2020</t>
  </si>
  <si>
    <t>PHARMAMED-MADO d.o.o., OIB: 75221285697</t>
  </si>
  <si>
    <t>23.03.2020.</t>
  </si>
  <si>
    <t>43/20-JN</t>
  </si>
  <si>
    <t>Izolacijska komora za siguran prijevoz inficiranih osoba</t>
  </si>
  <si>
    <t>NAR-96/2020</t>
  </si>
  <si>
    <t>Rinigard d.o.o., OIB: 55503963392</t>
  </si>
  <si>
    <t>27.03.2020.</t>
  </si>
  <si>
    <t>40/20-JN</t>
  </si>
  <si>
    <t>Nabava tableta</t>
  </si>
  <si>
    <t>NAR-98/2020</t>
  </si>
  <si>
    <t>30213200-7</t>
  </si>
  <si>
    <t>INSTAR Informatika d.o.o., OIB: 64308723629</t>
  </si>
  <si>
    <t>31.03.2020.</t>
  </si>
  <si>
    <t>35/20-JN</t>
  </si>
  <si>
    <t>Osobna zaštitna odijela</t>
  </si>
  <si>
    <t>33140000-3</t>
  </si>
  <si>
    <t>MEDITEX proizvodnja medicinkse opreme, OIB: 54980097571</t>
  </si>
  <si>
    <t>64111000-7</t>
  </si>
  <si>
    <t>33760000-5</t>
  </si>
  <si>
    <t>2020/S 0F3-0006657</t>
  </si>
  <si>
    <t>30192110-5</t>
  </si>
  <si>
    <t>OS-13/20</t>
  </si>
  <si>
    <t>OS-14/20</t>
  </si>
  <si>
    <t>OS-15/20</t>
  </si>
  <si>
    <t>OS-16/20</t>
  </si>
  <si>
    <t>OS-17/20</t>
  </si>
  <si>
    <t>OS-18/20</t>
  </si>
  <si>
    <t>OS-19/20</t>
  </si>
  <si>
    <t>OS-20/20</t>
  </si>
  <si>
    <t>OS-21/20</t>
  </si>
  <si>
    <t>OS-22/20</t>
  </si>
  <si>
    <t>OS-23/20</t>
  </si>
  <si>
    <t>OS-24/20</t>
  </si>
  <si>
    <t>OS-25/20</t>
  </si>
  <si>
    <t>OS-26/20</t>
  </si>
  <si>
    <t>OS-27/20</t>
  </si>
  <si>
    <t>OS-28/20</t>
  </si>
  <si>
    <t>OS-29/20</t>
  </si>
  <si>
    <t>OS-30/20</t>
  </si>
  <si>
    <t>OS-31/20</t>
  </si>
  <si>
    <t>OS-32/20</t>
  </si>
  <si>
    <t>OS-33/20</t>
  </si>
  <si>
    <t>OS-34/20</t>
  </si>
  <si>
    <t>OS-35/20</t>
  </si>
  <si>
    <t>OS-36/20</t>
  </si>
  <si>
    <t>OS-37/20</t>
  </si>
  <si>
    <t>OS-38/20</t>
  </si>
  <si>
    <t>OS-39/20</t>
  </si>
  <si>
    <t>OS-40/20</t>
  </si>
  <si>
    <t>OS-41/20</t>
  </si>
  <si>
    <t>OS-42/20</t>
  </si>
  <si>
    <t>OS-43/20</t>
  </si>
  <si>
    <t>OS-44/20</t>
  </si>
  <si>
    <t>OS-45/20</t>
  </si>
  <si>
    <t>OS-46/20</t>
  </si>
  <si>
    <t>OS-47/20</t>
  </si>
  <si>
    <t>OS-48/20</t>
  </si>
  <si>
    <t>OS-49/20</t>
  </si>
  <si>
    <t>OS-50/20</t>
  </si>
  <si>
    <t>OS-51/20</t>
  </si>
  <si>
    <t>OS-52/20</t>
  </si>
  <si>
    <t>OS-53/20</t>
  </si>
  <si>
    <t>OS-54/20</t>
  </si>
  <si>
    <t>OS-55/20</t>
  </si>
  <si>
    <t>OS-56/20</t>
  </si>
  <si>
    <t>33600000-6</t>
  </si>
  <si>
    <t>21/20-JN</t>
  </si>
  <si>
    <t>Zamjena neispravnih dijelova vatrodojavne centrale i izrada projektne dokumentacije</t>
  </si>
  <si>
    <t>NAR-32/2020</t>
  </si>
  <si>
    <t>45343000-3</t>
  </si>
  <si>
    <t>CENTOS d.o.o., OIB:47845522128</t>
  </si>
  <si>
    <t>11.02.2020.</t>
  </si>
  <si>
    <t>15 dana</t>
  </si>
  <si>
    <t>04.03.2020.</t>
  </si>
  <si>
    <t>8/20-JN</t>
  </si>
  <si>
    <t>30144400-4</t>
  </si>
  <si>
    <t>NAR-64/2020</t>
  </si>
  <si>
    <t>Nadoplata ENC računa Ministarstva zdravstva</t>
  </si>
  <si>
    <t>Hrvatske autoceste d.o.o., OIB: 5700462912</t>
  </si>
  <si>
    <t>UG-60/20</t>
  </si>
  <si>
    <t>Plavi partner d.o.o., OIB: 36324723632</t>
  </si>
  <si>
    <t>48/19-OP</t>
  </si>
  <si>
    <t>Ugovor o javnoj nabavi usluga upravljanja projektom - Priprema analiza, studija, projektno-tehničke i ostale potrebne dokumentacije za projekt izgradnje Nacionalne dječje bolnice u Zagrebu</t>
  </si>
  <si>
    <t>72224000-1</t>
  </si>
  <si>
    <t>OKVIRNI SPORAZUM ZA NABAVU LIJEKOVA NA LISTAMA HZZO-A 
KOJI IMAJU GENERIČKE PARALELE ZA ZDRAVSTVENE USTANOVE U REPUBLICI HRVATSKOJ ZA TENDER I. GRUPE  6, 7, 11, 12, 13, 14, 15, 17, 35, 39, 40, 41 i 42 PREDMETA NABAVE</t>
  </si>
  <si>
    <t>OKVIRNI SPORAZUM ZA NABAVU LIJEKOVA NA LISTAMA HZZO-A 
KOJI IMAJU GENERIČKE PARALELE ZA ZDRAVSTVENE USTANOVE U REPUBLICI HRVATSKOJ ZA TENDER I. GRUPE 16, 23, 26, 27, 49 i 50 PREDMETA NABAVE</t>
  </si>
  <si>
    <t>OKVIRNI SPORAZUM ZA NABAVU LIJEKOVA NA LISTAMA HZZO-A 
KOJI IMAJU GENERIČKE PARALELE ZA ZDRAVSTVENE USTANOVE U REPUBLICI HRVATSKOJ ZA TENDER I. GRUPE 5, 18, 25, 28, 32, 44 i 46 PREDMETA NABAVE</t>
  </si>
  <si>
    <t>OKVIRNI SPORAZUM ZA NABAVU LIJEKOVA NA LISTAMA HZZO-A 
KOJI IMAJU GENERIČKE PARALELE ZA ZDRAVSTVENE USTANOVE U REPUBLICI HRVATSKOJ ZA TENDER I. GRUPE 3, 4, 8, 9, 10, 21, 22, 24, 29, 30, 31, 33, 34, 36, 45, 47 i 48 PREDMETA NABAVE</t>
  </si>
  <si>
    <t>OKVIRNI SPORAZUM ZA NABAVU LIJEKOVA NA LISTAMA HZZO-A 
KOJI IMAJU GENERIČKE PARALELE ZA ZDRAVSTVENE USTANOVE U REPUBLICI HRVATSKOJ ZA TENDER II. GRUPE  53, 54, 56, 57, 58, 61, 67, 68, 69, 
74, 75, 79, 81, 82, 83, 86, 94 i 95 PREDMETA NABAVE</t>
  </si>
  <si>
    <t>OKVIRNI SPORAZUM ZA NABAVU LIJEKOVA NA LISTAMA HZZO-A 
KOJI IMAJU GENERIČKE PARALELE ZA ZDRAVSTVENE USTANOVE U REPUBLICI HRVATSKOJ ZA TENDER II. GRUPE 72 i 78 PREDMETA NABAVE</t>
  </si>
  <si>
    <t>OKVIRNI SPORAZUM ZA NABAVU LIJEKOVA NA LISTAMA HZZO-A 
KOJI IMAJU GENERIČKE PARALELE ZA ZDRAVSTVENE USTANOVE U REPUBLICI HRVATSKOJ ZA TENDER II. GRUPE 55, 70, 84, 85, 89, 90, 91, 92 i 93 PREDMETA NABAVE</t>
  </si>
  <si>
    <t>OKVIRNI SPORAZUM ZA NABAVU LIJEKOVA NA LISTAMA HZZO-A 
KOJI IMAJU GENERIČKE PARALELE ZA ZDRAVSTVENE USTANOVE U REPUBLICI HRVATSKOJ ZA TENDER II. GRUPE 51, 52, 59, 60, 62, 63, 64, 65, 66, 71, 73, 76, 77, 88, 96 i 97 PREDMETA NABAVE</t>
  </si>
  <si>
    <t>OKVIRNI SPORAZUM ZA NABAVU LIJEKOVA NA LISTAMA HZZO-A 
KOJI IMAJU GENERIČKE PARALELE ZA ZDRAVSTVENE USTANOVE U REPUBLICI HRVATSKOJ ZA TENDER III. GRUPE  104, 105, 106, 115, 116, 117, 118, 120, 121, 122, 123, 127, 128, 132, 133, 135, 137, 138, 140, 141 i 143 PREDMETA NABAVE</t>
  </si>
  <si>
    <t>OKVIRNI SPORAZUM ZA NABAVU LIJEKOVA NA LISTAMA HZZO-A 
KOJI IMAJU GENERIČKE PARALELE ZA ZDRAVSTVENE USTANOVE U REPUBLICI HRVATSKOJ ZA TENDER III. GRUPE 98, 99, 100, 102, 103, 114, 124, 134 i 136 PREDMETA NABAVE</t>
  </si>
  <si>
    <t>OKVIRNI SPORAZUM ZA NABAVU LIJEKOVA NA LISTAMA HZZO-A 
KOJI IMAJU GENERIČKE PARALELE ZA ZDRAVSTVENE USTANOVE U REPUBLICI HRVATSKOJ ZA TENDER III. GRUPE 101, 107, 108, 109, 110, 111, 112, 113, 119, 125, 126, 129, 130, 131 i 142 PREDMETA NABAVE</t>
  </si>
  <si>
    <t>OKVIRNI SPORAZUM ZA NABAVU LIJEKOVA NA LISTAMA HZZO-A 
KOJI IMAJU GENERIČKE PARALELE ZA ZDRAVSTVENE USTANOVE U REPUBLICI HRVATSKOJ ZA TENDER IV. GRUPU 181 PREDMETA NABAVE</t>
  </si>
  <si>
    <t>OKVIRNI SPORAZUM ZA NABAVU LIJEKOVA NA LISTAMA HZZO-A 
KOJI IMAJU GENERIČKE PARALELE ZA ZDRAVSTVENE USTANOVE U REPUBLICI HRVATSKOJ ZA TENDER IV. GRUPE  146, 147, 148, 151, 152, 154, 157, 158, 159, 161, 165, 166, 168, 169, 170, 171, 174, 175, 178, 179, 180 i 185 PREDMETA NABAVE</t>
  </si>
  <si>
    <t>OKVIRNI SPORAZUM ZA NABAVU LIJEKOVA NA LISTAMA HZZO-A 
KOJI IMAJU GENERIČKE PARALELE ZA ZDRAVSTVENE USTANOVE U REPUBLICI HRVATSKOJ ZA TENDER IV. GRUPE 153 i 184 PREDMETA NABAVE</t>
  </si>
  <si>
    <t>OKVIRNI SPORAZUM ZA NABAVU LIJEKOVA NA LISTAMA HZZO-A 
KOJI IMAJU GENERIČKE PARALELE ZA ZDRAVSTVENE USTANOVE U REPUBLICI HRVATSKOJ ZA TENDER IV. GRUPE 144, 145, 160, 164, 167, 172, 173, 183, 186, 187 i 188 PREDMETA NABAVE</t>
  </si>
  <si>
    <t>OKVIRNI SPORAZUM ZA NABAVU LIJEKOVA NA LISTAMA HZZO-A 
KOJI IMAJU GENERIČKE PARALELE ZA ZDRAVSTVENE USTANOVE U REPUBLICI HRVATSKOJ ZA TENDER IV. GRUPE 149, 150, 155, 156, 162, 163, 177 i 182 PREDMETA NABAVE</t>
  </si>
  <si>
    <t>OKVIRNI SPORAZUM ZA NABAVU LIJEKOVA NA LISTAMA HZZO-A 
KOJI IMAJU GENERIČKE PARALELE ZA ZDRAVSTVENE USTANOVE U REPUBLICI HRVATSKOJ ZA TENDER V. GRUPA 196 PREDMETA NABAVE</t>
  </si>
  <si>
    <t>OKVIRNI SPORAZUM ZA NABAVU LIJEKOVA NA LISTAMA HZZO-A 
KOJI IMAJU GENERIČKE PARALELE ZA ZDRAVSTVENE USTANOVE U REPUBLICI HRVATSKOJ ZA TENDER V. GRUPE 192, 193, 195, 203, 209, 210, 211, 212, 213, 214, 216, 223, 225, 226, 227 i 231 PREDMETA NABAVE</t>
  </si>
  <si>
    <t>OKVIRNI SPORAZUM ZA NABAVU LIJEKOVA NA LISTAMA HZZO-A 
KOJI IMAJU GENERIČKE PARALELE ZA ZDRAVSTVENE USTANOVE U REPUBLICI HRVATSKOJ ZA TENDER V. GRUPA 234 PREDMETA NABAVE</t>
  </si>
  <si>
    <t>OKVIRNI SPORAZUM ZA NABAVU LIJEKOVA NA LISTAMA HZZO-A KOJI IMAJU GENERIČKE PARALELE ZA ZDRAVSTVENE USTANOVE U REPUBLICI HRVATSKOJ ZA TENDER V. GRUPE  189, 190, 194, 198, 200, 202, 204, 206, 207, 
208, 217, 221, 228, 229, 233, 235, 237 i 238 PREDMETA NABAVE</t>
  </si>
  <si>
    <t>OKVIRNI SPORAZUM ZA NABAVU LIJEKOVA NA LISTAMA HZZO-A KOJI IMAJU GENERIČKE PARALELE ZA ZDRAVSTVENE USTANOVE U REPUBLICI HRVATSKOJ ZA TENDER V. GRUPA 199 PREDMETA NABAVE</t>
  </si>
  <si>
    <t>OKVIRNI SPORAZUM ZA NABAVU LIJEKOVA NA LISTAMA HZZO-A 
KOJI IMAJU GENERIČKE PARALELE ZA ZDRAVSTVENE USTANOVE U REPUBLICI HRVATSKOJ ZA TENDER VI. GRUPE 241, 242, 246, 260, 261 i 274 PREDMETA NABAVE</t>
  </si>
  <si>
    <t>OKVIRNI SPORAZUM ZA NABAVU LIJEKOVA NA LISTAMA HZZO-A KOJI IMAJU GENERIČKE PARALELE ZA ZDRAVSTVENE USTANOVE U REPUBLICI HRVATSKOJ ZA TENDER VI. GRUPE 243, 244, 245, 250, 251, 252, 253, 254, 264, 275, 277, 278, 279, 280, 281, 282, 283 i 285 PREDMETA NABAVE</t>
  </si>
  <si>
    <t>OKVIRNI SPORAZUM ZA NABAVU LIJEKOVA NA LISTAMA HZZO-A KOJI IMAJU GENERIČKE PARALELE ZA ZDRAVSTVENE USTANOVE U REPUBLICI HRVATSKOJ ZA TENDER VI. GRUPU 262 PREDMETA NABAVE</t>
  </si>
  <si>
    <t>OKVIRNI SPORAZUM ZA NABAVU LIJEKOVA NA LISTAMA HZZO-A KOJI IMAJU GENERIČKE PARALELE ZA ZDRAVSTVENE USTANOVE U REPUBLICI HRVATSKOJ ZA TENDER VI. GRUPE  239, 240, 255, 256, 257, 258, 259, 263, 265, 
267, 269, 271, 272, 273, 276 i 284 PREDMETA NABAVE</t>
  </si>
  <si>
    <t>OKVIRNI SPORAZUM ZA NABAVU LIJEKOVA NA LISTAMA HZZO-A KOJI IMAJU GENERIČKE PARALELE ZA ZDRAVSTVENE USTANOVE U REPUBLICI HRVATSKOJ ZA TENDER VI. GRUPE 268 i 270 PREDMETA NABAVE</t>
  </si>
  <si>
    <t>OKVIRNI SPORAZUM ZA NABAVU LIJEKOVA NA LISTAMA HZZO-A KOJI IMAJU GENERIČKE PARALELE ZA ZDRAVSTVENE USTANOVE U REPUBLICI HRVATSKOJ ZA TENDER VII. GRUPE 292, 298, 302, 306, 307, 308, 309, 310, 311, 312, 313, 314, 315, 316, 317, 318, 319, 322, 323, 324, 325, 326 i 327 PREDMETA NABAVE</t>
  </si>
  <si>
    <t>OKVIRNI SPORAZUM ZA NABAVU LIJEKOVA NA LISTAMA HZZO-A KOJI IMAJU GENERIČKE PARALELE ZA ZDRAVSTVENE USTANOVE U REPUBLICI HRVATSKOJ ZA TENDER VII. GRUPE 286, 287, 288, 295, 296, 300, 301, 303, 304,
 305, 320, 321 i 329 PREDMETA NABAVE</t>
  </si>
  <si>
    <t>OKVIRNI SPORAZUM ZA NABAVU LIJEKOVA NA LISTAMA HZZO-A KOJI IMAJU GENERIČKE PARALELE ZA ZDRAVSTVENE USTANOVE U REPUBLICI HRVATSKOJ ZA TENDER VII. GRUPA 330 PREDMETA NABAVE</t>
  </si>
  <si>
    <t>OKVIRNI SPORAZUM ZA NABAVU LIJEKOVA NA LISTAMA HZZO-A KOJI IMAJU GENERIČKE PARALELE ZA ZDRAVSTVENE USTANOVE U REPUBLICI HRVATSKOJ ZA TENDER VII. GRUPE 289, 290, 291, 293, 294, 297, 299 i 328 PREDMETA NABAVE</t>
  </si>
  <si>
    <t>OKVIRNI SPORAZUM ZA NABAVU LIJEKOVA NA LISTAMA HZZO-A KOJI IMAJU GENERIČKE PARALELE ZA ZDRAVSTVENE USTANOVE U REPUBLICI HRVATSKOJ ZA TENDER VIII. GRUPE 333, 334, 335, 336, 344, 349, 350, 356, 357, 364, 371, 372, 373 i 376 PREDMETA NABAVE</t>
  </si>
  <si>
    <t>OKVIRNI SPORAZUM ZA NABAVU LIJEKOVA NA LISTAMA HZZO-A KOJI IMAJU GENERIČKE PARALELE ZA ZDRAVSTVENE USTANOVE U REPUBLICI HRVATSKOJ ZA TENDER VIII. GRUPE 337, 338, 340, 342, 346, 347, 351, 353, 354, 355, 359, 360, 361, 362, 369, 370, 374 i 375 PREDMETA NABAVE</t>
  </si>
  <si>
    <t>OKVIRNI SPORAZUM ZA NABAVU LIJEKOVA NA LISTAMA HZZO-A KOJI IMAJU GENERIČKE PARALELE ZA ZDRAVSTVENE USTANOVE U REPUBLICI HRVATSKOJ ZA TENDER VIII. GRUPE 332 i 358 PREDMETA NABAVE</t>
  </si>
  <si>
    <t>OKVIRNI SPORAZUM ZA NABAVU LIJEKOVA NA LISTAMA HZZO-A KOJI IMAJU GENERIČKE PARALELE ZA ZDRAVSTVENE USTANOVE U REPUBLICI HRVATSKOJ ZA TENDER VIII. GRUPE 331, 339, 341, 345, 348, 365, 366, 367 i 368 PREDMETA NABAVE</t>
  </si>
  <si>
    <t>OKVIRNI SPORAZUM ZA NABAVU LIJEKOVA NA LISTAMA HZZO-A KOJI IMAJU GENERIČKE PARALELE ZA ZDRAVSTVENE USTANOVE U REPUBLICI HRVATSKOJ ZA TENDER IX. GRUPE 377, 378, 380, 381, 382, 384, 386, 387, 392, 399, 400, 401, 406, 407, 408, 419 i 421 PREDMETA NABAVE</t>
  </si>
  <si>
    <t>OKVIRNI SPORAZUM ZA NABAVU LIJEKOVA NA LISTAMA HZZO-A KOJI IMAJU GENERIČKE PARALELE ZA ZDRAVSTVENE USTANOVE U REPUBLICI HRVATSKOJ ZA TENDER IX. GRUPE 390, 403, 404, 405, 409, 416, 417, 420, 422 i 423 PREDMETA NABAVE</t>
  </si>
  <si>
    <t>OKVIRNI SPORAZUM ZA NABAVU LIJEKOVA NA LISTAMA HZZO-A KOJI IMAJU GENERIČKE PARALELE ZA ZDRAVSTVENE USTANOVE U REPUBLICI HRVATSKOJ ZA TENDER IX. GRUPE 379, 393 i 394 PREDMETA NABAVE</t>
  </si>
  <si>
    <t>OKVIRNI SPORAZUM ZA NABAVU LIJEKOVA NA LISTAMA HZZO-A KOJI IMAJU GENERIČKE PARALELE ZA ZDRAVSTVENE USTANOVE U REPUBLICI HRVATSKOJ ZA TENDER IX. GRUPE 383, 391, 395, 396, 397, 398, 402, 410 i 415 PREDMETA NABAVE</t>
  </si>
  <si>
    <t>OKVIRNI SPORAZUM ZA NABAVU LIJEKOVA NA LISTAMA HZZO-A KOJI IMAJU GENERIČKE PARALELE ZA ZDRAVSTVENE USTANOVE U REPUBLICI HRVATSKOJ ZA TENDER IX. GRUPU 385 PREDMETA NABAVE</t>
  </si>
  <si>
    <t>OKVIRNI SPORAZUM ZA NABAVU LIJEKOVA NA LISTAMA HZZO-A KOJI IMAJU GENERIČKE PARALELE ZA ZDRAVSTVENE USTANOVE U REPUBLICI HRVATSKOJ ZA TENDER X. GRUPE 425, 426, 427, 428, 429, 433, 434, 435, 436, 439, 444, 445, 446, 447, 451, 452, 453, 455, 456, 457, 459 i 462 PREDMETA NABAVE</t>
  </si>
  <si>
    <t>OKVIRNI SPORAZUM ZA NABAVU LIJEKOVA NA LISTAMA HZZO-A KOJI IMAJU GENERIČKE PARALELE ZA ZDRAVSTVENE USTANOVE U REPUBLICI HRVATSKOJ ZA TENDER X. GRUPE 424, 430, 431, 440, 441, 448, 449, 
454 i 458 PREDMETA NABAVE</t>
  </si>
  <si>
    <t>OKVIRNI SPORAZUM ZA NABAVU LIJEKOVA NA LISTAMA HZZO-A KOJI IMAJU GENERIČKE PARALELE ZA ZDRAVSTVENE USTANOVE U REPUBLICI HRVATSKOJ ZA TENDER X. GRUPE 438, 442, 443, 450 i 460 PREDMETA NABAVE</t>
  </si>
  <si>
    <t>OKVIRNI SPORAZUM ZA NABAVU LIJEKOVA NA LISTAMA HZZO-A KOJI IMAJU GENERIČKE PARALELE ZA ZDRAVSTVENE USTANOVE U REPUBLICI HRVATSKOJ ZA TENDER X. GRUPU 461 PREDMETA NABAVE</t>
  </si>
  <si>
    <t>OKVIRNI SPORAZUM Broj OS-56/20
ZA NABAVU LIJEKOVA NA LISTAMA HZZO-A 
KOJI IMAJU GENERIČKE PARALELE 
ZA ZDRAVSTVENE USTANOVE U REPUBLICI HRVATSKOJ
ZA TENDER V. GRUPE 191, 205, 219, 230, 232 i 236 PREDMETA NABAVE</t>
  </si>
  <si>
    <t>97/19-OP</t>
  </si>
  <si>
    <t>98/19-OP</t>
  </si>
  <si>
    <t>99/19-OP</t>
  </si>
  <si>
    <t>100/19-OP</t>
  </si>
  <si>
    <t>101/19-OP</t>
  </si>
  <si>
    <t>102/19-OP</t>
  </si>
  <si>
    <t>103/19-OP</t>
  </si>
  <si>
    <t>104/19-OP</t>
  </si>
  <si>
    <t>105/19-OP</t>
  </si>
  <si>
    <t>106/19-OP</t>
  </si>
  <si>
    <t>2020/S 0F3-0017379</t>
  </si>
  <si>
    <t>2020/S 0F3-0017462</t>
  </si>
  <si>
    <t>2020/S 0F3-0017494</t>
  </si>
  <si>
    <t>2020/S 0F3-0017523</t>
  </si>
  <si>
    <t>2020/S 0F3-0018040</t>
  </si>
  <si>
    <t>2020/S 0F3-0018308</t>
  </si>
  <si>
    <t>2020/S 0F3-0017556</t>
  </si>
  <si>
    <t>2020/S 0F3-0017588</t>
  </si>
  <si>
    <t>2020/S 0F3-0017682</t>
  </si>
  <si>
    <t>2020/S 0F3-0017701</t>
  </si>
  <si>
    <t>UG-12/20</t>
  </si>
  <si>
    <t>UG-59/20</t>
  </si>
  <si>
    <t>CUS - najam servera za Oracle baze do završetka migracije ili do 31.12.2020.</t>
  </si>
  <si>
    <t>UG-63/20</t>
  </si>
  <si>
    <t>Phoenix farmacija d.o.o., OIB: 36755252122</t>
  </si>
  <si>
    <t>OKTAL PHARMA d.o.o., OIB: 30750621355</t>
  </si>
  <si>
    <t>ROCHE d.o.o., OIB: 18787746778</t>
  </si>
  <si>
    <t>MEDIKA d.d., OIB: 94818858923</t>
  </si>
  <si>
    <t>B.BRAUN ADRIA D.O.O., OIB: 52275049572</t>
  </si>
  <si>
    <t>PharmaS d.o.o., OIB: 27160291533</t>
  </si>
  <si>
    <t>ALPHA-MEDICAL d.o.o., OIB: 47685685842</t>
  </si>
  <si>
    <t>30200000-1</t>
  </si>
  <si>
    <t>30/20-JN</t>
  </si>
  <si>
    <t>Ugovor o opskrbi krajnjeg kupca električnom energijom- grupa 1</t>
  </si>
  <si>
    <t>Sklapanje ugovora na temelju Okvirnog sporazuma SDUSJN 12/2019-1</t>
  </si>
  <si>
    <t>12/2019</t>
  </si>
  <si>
    <t>HEP OPSKRBA d.o.o., OIB: 63073332379</t>
  </si>
  <si>
    <t>01.04.2020. do 31.03.2022.</t>
  </si>
  <si>
    <t>NAR-116/2020</t>
  </si>
  <si>
    <t>NAR-117/2020</t>
  </si>
  <si>
    <t>NAR-120/2020</t>
  </si>
  <si>
    <t>05.05.2020.</t>
  </si>
  <si>
    <t>Medicinska - osobna antivirusna oprema - COVID-19</t>
  </si>
  <si>
    <t>NAR-126/2020</t>
  </si>
  <si>
    <t>14.05.2020.</t>
  </si>
  <si>
    <t>Nabava izvorske vode za piće</t>
  </si>
  <si>
    <t>22.04.2020.</t>
  </si>
  <si>
    <t>23.04.2020.</t>
  </si>
  <si>
    <t>46/20-JN</t>
  </si>
  <si>
    <t xml:space="preserve"> Nabava medicinske opreme (COVID-19)</t>
  </si>
  <si>
    <t>28.04.2020.</t>
  </si>
  <si>
    <t>do 31.12.2020.</t>
  </si>
  <si>
    <t>ERICSSON NIKOLA TESLA d.d., OIB: 84214771175</t>
  </si>
  <si>
    <t>Produljenje licenci Trend Micro Smart Protection Complete antivirusne zaštite za razdoblje od 12 mjeseci</t>
  </si>
  <si>
    <t>CompING d.o.o., OIB: 09201087238</t>
  </si>
  <si>
    <t>48760000-3</t>
  </si>
  <si>
    <t> 2020/ 0BU-00392</t>
  </si>
  <si>
    <t>14/20-JN</t>
  </si>
  <si>
    <t>33000000-0</t>
  </si>
  <si>
    <t>48/20-JN</t>
  </si>
  <si>
    <t>51/20-JN</t>
  </si>
  <si>
    <t>41110000-3</t>
  </si>
  <si>
    <t>Sveti Rok d.o.o., OIB: 36945428337</t>
  </si>
  <si>
    <t>49/20-JN</t>
  </si>
  <si>
    <t>Servisni radovi, dobava, zamjena i ugradnja dijelova klima uređaja i sistemskoj Sali</t>
  </si>
  <si>
    <t>42510000-4</t>
  </si>
  <si>
    <t>ITS CONSULTING d.o.o., OIB: 25040735127</t>
  </si>
  <si>
    <t>06.05.2020.</t>
  </si>
  <si>
    <t>NAR-84/2020; NAR-121/2020</t>
  </si>
  <si>
    <t>08.05.2020.</t>
  </si>
  <si>
    <t>09310000-5</t>
  </si>
  <si>
    <t>2020/S 0F3-0017834</t>
  </si>
  <si>
    <t>Ingpro d.o.o., OIB: 93205229945</t>
  </si>
  <si>
    <t>6/2019</t>
  </si>
  <si>
    <t>Sklapanje ugovora na temelju Okvirnog sporazuma SDUSJN 6/2019-2</t>
  </si>
  <si>
    <t>30192000-1</t>
  </si>
  <si>
    <t>30.04.2020.</t>
  </si>
  <si>
    <t>29.04.2020.</t>
  </si>
  <si>
    <t>27.04.2020.</t>
  </si>
  <si>
    <t>04.05.2020.</t>
  </si>
  <si>
    <t>06.04.2020.</t>
  </si>
  <si>
    <t>Ugovor o nabavi uredskog materijala Grupa 2- papir za ispis i kopiranje i ostala papirna konfekcija</t>
  </si>
  <si>
    <t>08.05.2020. do 08.05.2022.</t>
  </si>
  <si>
    <t>15.05.2020.</t>
  </si>
  <si>
    <t>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</si>
</sst>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7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rgb="FF000000"/>
      <name val="Arial"/>
      <family val="2"/>
      <charset val="238"/>
    </font>
    <font>
      <strike/>
      <sz val="7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7"/>
      <color theme="1"/>
      <name val="Symbol"/>
      <family val="1"/>
      <charset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38"/>
    </font>
    <font>
      <sz val="7"/>
      <name val="Arial"/>
      <family val="2"/>
      <charset val="238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rgb="FF87CEFA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8" fillId="0" borderId="0" xfId="0" applyFont="1"/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0" fontId="1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49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6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4" fontId="2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/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0" fontId="2" fillId="0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 readingOrder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4" fillId="2" borderId="9" xfId="0" applyNumberFormat="1" applyFont="1" applyFill="1" applyBorder="1" applyAlignment="1">
      <alignment horizontal="center" vertical="center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 readingOrder="1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/>
    </xf>
    <xf numFmtId="4" fontId="2" fillId="0" borderId="2" xfId="0" applyNumberFormat="1" applyFont="1" applyBorder="1"/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Normal" xfId="1"/>
    <cellStyle name="Normalno" xfId="0" builtinId="0"/>
    <cellStyle name="Normalno 2" xfId="2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MIZ11\Home\PLAN%20NABAVE\2019\Plan%20nabave%20za%202019_izmjena%20i%20dopuna%201\Tablica%20Plan%20nabave%202019%20izmjena%20i%20dopuna%201%20RAD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nabave 2019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zoomScaleNormal="100" workbookViewId="0">
      <selection activeCell="A3" sqref="A3:R3"/>
    </sheetView>
  </sheetViews>
  <sheetFormatPr defaultColWidth="9.140625" defaultRowHeight="10.5" x14ac:dyDescent="0.2"/>
  <cols>
    <col min="1" max="1" width="5.42578125" style="12" bestFit="1" customWidth="1"/>
    <col min="2" max="2" width="11.42578125" style="13" customWidth="1"/>
    <col min="3" max="3" width="25.85546875" style="13" bestFit="1" customWidth="1"/>
    <col min="4" max="4" width="9.140625" style="13"/>
    <col min="5" max="5" width="9" style="13" bestFit="1" customWidth="1"/>
    <col min="6" max="6" width="9.140625" style="13"/>
    <col min="7" max="7" width="17.28515625" style="13" customWidth="1"/>
    <col min="8" max="8" width="11.140625" style="13" bestFit="1" customWidth="1"/>
    <col min="9" max="9" width="11.5703125" style="13" customWidth="1"/>
    <col min="10" max="10" width="7.5703125" style="13" bestFit="1" customWidth="1"/>
    <col min="11" max="11" width="10" style="13" bestFit="1" customWidth="1"/>
    <col min="12" max="12" width="12.140625" style="13" customWidth="1"/>
    <col min="13" max="13" width="8.85546875" style="13" bestFit="1" customWidth="1"/>
    <col min="14" max="14" width="9.7109375" style="13" bestFit="1" customWidth="1"/>
    <col min="15" max="15" width="9.42578125" style="13" bestFit="1" customWidth="1"/>
    <col min="16" max="16" width="10.85546875" style="13" customWidth="1"/>
    <col min="17" max="17" width="9.5703125" style="13" bestFit="1" customWidth="1"/>
    <col min="18" max="18" width="7.85546875" style="13" bestFit="1" customWidth="1"/>
    <col min="19" max="19" width="9.85546875" style="13" bestFit="1" customWidth="1"/>
    <col min="20" max="20" width="9.42578125" style="13" bestFit="1" customWidth="1"/>
    <col min="21" max="21" width="9.85546875" style="13" bestFit="1" customWidth="1"/>
    <col min="22" max="16384" width="9.140625" style="13"/>
  </cols>
  <sheetData>
    <row r="1" spans="1:18" ht="15" customHeight="1" x14ac:dyDescent="0.2"/>
    <row r="2" spans="1:18" ht="15" customHeight="1" x14ac:dyDescent="0.2"/>
    <row r="3" spans="1:18" ht="15" customHeight="1" x14ac:dyDescent="0.2">
      <c r="A3" s="113" t="s">
        <v>44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 ht="15" customHeight="1" x14ac:dyDescent="0.2"/>
    <row r="5" spans="1:18" ht="36" customHeight="1" x14ac:dyDescent="0.2">
      <c r="A5" s="14" t="s">
        <v>16</v>
      </c>
      <c r="B5" s="14" t="s">
        <v>17</v>
      </c>
      <c r="C5" s="14" t="s">
        <v>18</v>
      </c>
      <c r="D5" s="14" t="s">
        <v>35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</row>
    <row r="6" spans="1:18" ht="15" customHeight="1" x14ac:dyDescent="0.2">
      <c r="A6" s="14">
        <v>0</v>
      </c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  <c r="K6" s="14" t="s">
        <v>9</v>
      </c>
      <c r="L6" s="14" t="s">
        <v>10</v>
      </c>
      <c r="M6" s="14" t="s">
        <v>11</v>
      </c>
      <c r="N6" s="14" t="s">
        <v>12</v>
      </c>
      <c r="O6" s="14" t="s">
        <v>13</v>
      </c>
      <c r="P6" s="14" t="s">
        <v>14</v>
      </c>
      <c r="Q6" s="14" t="s">
        <v>15</v>
      </c>
      <c r="R6" s="14" t="s">
        <v>34</v>
      </c>
    </row>
    <row r="7" spans="1:18" ht="73.5" x14ac:dyDescent="0.2">
      <c r="A7" s="44">
        <v>1</v>
      </c>
      <c r="B7" s="62" t="s">
        <v>295</v>
      </c>
      <c r="C7" s="63" t="s">
        <v>251</v>
      </c>
      <c r="D7" s="44" t="s">
        <v>188</v>
      </c>
      <c r="E7" s="10" t="s">
        <v>232</v>
      </c>
      <c r="F7" s="64" t="s">
        <v>305</v>
      </c>
      <c r="G7" s="7" t="s">
        <v>33</v>
      </c>
      <c r="H7" s="80" t="s">
        <v>82</v>
      </c>
      <c r="I7" s="7" t="s">
        <v>39</v>
      </c>
      <c r="J7" s="82" t="s">
        <v>345</v>
      </c>
      <c r="K7" s="7" t="s">
        <v>36</v>
      </c>
      <c r="L7" s="81">
        <v>8825042.9900000002</v>
      </c>
      <c r="M7" s="81">
        <f t="shared" ref="M7:M49" si="0">N7-L7</f>
        <v>441252.16000000015</v>
      </c>
      <c r="N7" s="65">
        <v>9266295.1500000004</v>
      </c>
      <c r="O7" s="66"/>
      <c r="P7" s="66"/>
      <c r="Q7" s="66"/>
      <c r="R7" s="66"/>
    </row>
    <row r="8" spans="1:18" ht="73.5" x14ac:dyDescent="0.2">
      <c r="A8" s="67">
        <v>2</v>
      </c>
      <c r="B8" s="62" t="s">
        <v>295</v>
      </c>
      <c r="C8" s="63" t="s">
        <v>252</v>
      </c>
      <c r="D8" s="44" t="s">
        <v>189</v>
      </c>
      <c r="E8" s="10" t="s">
        <v>232</v>
      </c>
      <c r="F8" s="64" t="s">
        <v>305</v>
      </c>
      <c r="G8" s="7" t="s">
        <v>33</v>
      </c>
      <c r="H8" s="70" t="s">
        <v>322</v>
      </c>
      <c r="I8" s="7" t="s">
        <v>39</v>
      </c>
      <c r="J8" s="82" t="s">
        <v>341</v>
      </c>
      <c r="K8" s="7" t="s">
        <v>36</v>
      </c>
      <c r="L8" s="81">
        <v>5416494.8399999999</v>
      </c>
      <c r="M8" s="81">
        <f t="shared" si="0"/>
        <v>270824.75</v>
      </c>
      <c r="N8" s="65">
        <v>5687319.5899999999</v>
      </c>
      <c r="O8" s="68"/>
      <c r="P8" s="68"/>
      <c r="Q8" s="68"/>
      <c r="R8" s="68"/>
    </row>
    <row r="9" spans="1:18" ht="73.5" x14ac:dyDescent="0.2">
      <c r="A9" s="67">
        <v>3</v>
      </c>
      <c r="B9" s="62" t="s">
        <v>295</v>
      </c>
      <c r="C9" s="63" t="s">
        <v>253</v>
      </c>
      <c r="D9" s="44" t="s">
        <v>190</v>
      </c>
      <c r="E9" s="10" t="s">
        <v>232</v>
      </c>
      <c r="F9" s="64" t="s">
        <v>305</v>
      </c>
      <c r="G9" s="7" t="s">
        <v>33</v>
      </c>
      <c r="H9" s="70" t="s">
        <v>320</v>
      </c>
      <c r="I9" s="7" t="s">
        <v>39</v>
      </c>
      <c r="J9" s="82" t="s">
        <v>342</v>
      </c>
      <c r="K9" s="7" t="s">
        <v>36</v>
      </c>
      <c r="L9" s="81">
        <v>121735.3</v>
      </c>
      <c r="M9" s="81">
        <f>N9-L9</f>
        <v>6086.7799999999988</v>
      </c>
      <c r="N9" s="65">
        <v>127822.08</v>
      </c>
      <c r="O9" s="68"/>
      <c r="P9" s="68"/>
      <c r="Q9" s="68"/>
      <c r="R9" s="68"/>
    </row>
    <row r="10" spans="1:18" ht="84" x14ac:dyDescent="0.2">
      <c r="A10" s="44">
        <v>4</v>
      </c>
      <c r="B10" s="62" t="s">
        <v>295</v>
      </c>
      <c r="C10" s="63" t="s">
        <v>254</v>
      </c>
      <c r="D10" s="44" t="s">
        <v>191</v>
      </c>
      <c r="E10" s="10" t="s">
        <v>232</v>
      </c>
      <c r="F10" s="64" t="s">
        <v>305</v>
      </c>
      <c r="G10" s="7" t="s">
        <v>33</v>
      </c>
      <c r="H10" s="70" t="s">
        <v>319</v>
      </c>
      <c r="I10" s="7" t="s">
        <v>39</v>
      </c>
      <c r="J10" s="82" t="s">
        <v>372</v>
      </c>
      <c r="K10" s="7" t="s">
        <v>36</v>
      </c>
      <c r="L10" s="81">
        <v>477934.74</v>
      </c>
      <c r="M10" s="81">
        <f t="shared" si="0"/>
        <v>23896.760000000009</v>
      </c>
      <c r="N10" s="65">
        <v>501831.5</v>
      </c>
      <c r="O10" s="68"/>
      <c r="P10" s="68"/>
      <c r="Q10" s="68"/>
      <c r="R10" s="68"/>
    </row>
    <row r="11" spans="1:18" ht="84" x14ac:dyDescent="0.2">
      <c r="A11" s="67">
        <v>5</v>
      </c>
      <c r="B11" s="69" t="s">
        <v>296</v>
      </c>
      <c r="C11" s="63" t="s">
        <v>255</v>
      </c>
      <c r="D11" s="44" t="s">
        <v>192</v>
      </c>
      <c r="E11" s="10" t="s">
        <v>232</v>
      </c>
      <c r="F11" s="64" t="s">
        <v>306</v>
      </c>
      <c r="G11" s="7" t="s">
        <v>33</v>
      </c>
      <c r="H11" s="80" t="s">
        <v>82</v>
      </c>
      <c r="I11" s="7" t="s">
        <v>39</v>
      </c>
      <c r="J11" s="82" t="s">
        <v>345</v>
      </c>
      <c r="K11" s="7" t="s">
        <v>36</v>
      </c>
      <c r="L11" s="81">
        <v>295071.69</v>
      </c>
      <c r="M11" s="81">
        <f t="shared" si="0"/>
        <v>14753.619999999995</v>
      </c>
      <c r="N11" s="65">
        <v>309825.31</v>
      </c>
      <c r="O11" s="68"/>
      <c r="P11" s="68"/>
      <c r="Q11" s="68"/>
      <c r="R11" s="68"/>
    </row>
    <row r="12" spans="1:18" ht="63" x14ac:dyDescent="0.2">
      <c r="A12" s="67">
        <v>6</v>
      </c>
      <c r="B12" s="69" t="s">
        <v>296</v>
      </c>
      <c r="C12" s="63" t="s">
        <v>256</v>
      </c>
      <c r="D12" s="44" t="s">
        <v>193</v>
      </c>
      <c r="E12" s="10" t="s">
        <v>232</v>
      </c>
      <c r="F12" s="64" t="s">
        <v>306</v>
      </c>
      <c r="G12" s="7" t="s">
        <v>33</v>
      </c>
      <c r="H12" s="70" t="s">
        <v>322</v>
      </c>
      <c r="I12" s="7" t="s">
        <v>39</v>
      </c>
      <c r="J12" s="82" t="s">
        <v>341</v>
      </c>
      <c r="K12" s="7" t="s">
        <v>36</v>
      </c>
      <c r="L12" s="81">
        <v>19633.03</v>
      </c>
      <c r="M12" s="81">
        <f t="shared" si="0"/>
        <v>981.65000000000146</v>
      </c>
      <c r="N12" s="65">
        <v>20614.68</v>
      </c>
      <c r="O12" s="68"/>
      <c r="P12" s="68"/>
      <c r="Q12" s="68"/>
      <c r="R12" s="68"/>
    </row>
    <row r="13" spans="1:18" ht="73.5" x14ac:dyDescent="0.2">
      <c r="A13" s="44">
        <v>7</v>
      </c>
      <c r="B13" s="69" t="s">
        <v>296</v>
      </c>
      <c r="C13" s="63" t="s">
        <v>257</v>
      </c>
      <c r="D13" s="44" t="s">
        <v>194</v>
      </c>
      <c r="E13" s="10" t="s">
        <v>232</v>
      </c>
      <c r="F13" s="64" t="s">
        <v>306</v>
      </c>
      <c r="G13" s="7" t="s">
        <v>33</v>
      </c>
      <c r="H13" s="70" t="s">
        <v>320</v>
      </c>
      <c r="I13" s="7" t="s">
        <v>39</v>
      </c>
      <c r="J13" s="82" t="s">
        <v>342</v>
      </c>
      <c r="K13" s="7" t="s">
        <v>36</v>
      </c>
      <c r="L13" s="81">
        <v>61936.37</v>
      </c>
      <c r="M13" s="81">
        <f t="shared" si="0"/>
        <v>3096.7999999999956</v>
      </c>
      <c r="N13" s="65">
        <v>65033.17</v>
      </c>
      <c r="O13" s="68"/>
      <c r="P13" s="68"/>
      <c r="Q13" s="68"/>
      <c r="R13" s="68"/>
    </row>
    <row r="14" spans="1:18" ht="84" x14ac:dyDescent="0.2">
      <c r="A14" s="67">
        <v>8</v>
      </c>
      <c r="B14" s="69" t="s">
        <v>296</v>
      </c>
      <c r="C14" s="63" t="s">
        <v>258</v>
      </c>
      <c r="D14" s="44" t="s">
        <v>195</v>
      </c>
      <c r="E14" s="10" t="s">
        <v>232</v>
      </c>
      <c r="F14" s="64" t="s">
        <v>306</v>
      </c>
      <c r="G14" s="7" t="s">
        <v>33</v>
      </c>
      <c r="H14" s="70" t="s">
        <v>319</v>
      </c>
      <c r="I14" s="7" t="s">
        <v>39</v>
      </c>
      <c r="J14" s="82" t="s">
        <v>372</v>
      </c>
      <c r="K14" s="7" t="s">
        <v>36</v>
      </c>
      <c r="L14" s="81">
        <v>167180.74</v>
      </c>
      <c r="M14" s="81">
        <f t="shared" si="0"/>
        <v>8359.0200000000186</v>
      </c>
      <c r="N14" s="65">
        <v>175539.76</v>
      </c>
      <c r="O14" s="68"/>
      <c r="P14" s="68"/>
      <c r="Q14" s="68"/>
      <c r="R14" s="68"/>
    </row>
    <row r="15" spans="1:18" ht="94.5" x14ac:dyDescent="0.2">
      <c r="A15" s="67">
        <v>9</v>
      </c>
      <c r="B15" s="69" t="s">
        <v>297</v>
      </c>
      <c r="C15" s="63" t="s">
        <v>259</v>
      </c>
      <c r="D15" s="44" t="s">
        <v>196</v>
      </c>
      <c r="E15" s="10" t="s">
        <v>232</v>
      </c>
      <c r="F15" s="64" t="s">
        <v>307</v>
      </c>
      <c r="G15" s="7" t="s">
        <v>33</v>
      </c>
      <c r="H15" s="80" t="s">
        <v>82</v>
      </c>
      <c r="I15" s="7" t="s">
        <v>39</v>
      </c>
      <c r="J15" s="82" t="s">
        <v>345</v>
      </c>
      <c r="K15" s="7" t="s">
        <v>36</v>
      </c>
      <c r="L15" s="81">
        <v>25839970.149999999</v>
      </c>
      <c r="M15" s="81">
        <f t="shared" si="0"/>
        <v>1291998.5300000012</v>
      </c>
      <c r="N15" s="65">
        <v>27131968.68</v>
      </c>
      <c r="O15" s="68"/>
      <c r="P15" s="68"/>
      <c r="Q15" s="68"/>
      <c r="R15" s="68"/>
    </row>
    <row r="16" spans="1:18" ht="73.5" x14ac:dyDescent="0.2">
      <c r="A16" s="44">
        <v>10</v>
      </c>
      <c r="B16" s="69" t="s">
        <v>297</v>
      </c>
      <c r="C16" s="63" t="s">
        <v>260</v>
      </c>
      <c r="D16" s="44" t="s">
        <v>197</v>
      </c>
      <c r="E16" s="10" t="s">
        <v>232</v>
      </c>
      <c r="F16" s="64" t="s">
        <v>307</v>
      </c>
      <c r="G16" s="7" t="s">
        <v>33</v>
      </c>
      <c r="H16" s="70" t="s">
        <v>320</v>
      </c>
      <c r="I16" s="7" t="s">
        <v>39</v>
      </c>
      <c r="J16" s="82" t="s">
        <v>342</v>
      </c>
      <c r="K16" s="7" t="s">
        <v>36</v>
      </c>
      <c r="L16" s="81">
        <v>66841.929999999993</v>
      </c>
      <c r="M16" s="81">
        <f t="shared" si="0"/>
        <v>3342.1000000000058</v>
      </c>
      <c r="N16" s="65">
        <v>70184.03</v>
      </c>
      <c r="O16" s="68"/>
      <c r="P16" s="68"/>
      <c r="Q16" s="68"/>
      <c r="R16" s="68"/>
    </row>
    <row r="17" spans="1:18" ht="84" x14ac:dyDescent="0.2">
      <c r="A17" s="67">
        <v>11</v>
      </c>
      <c r="B17" s="69" t="s">
        <v>297</v>
      </c>
      <c r="C17" s="63" t="s">
        <v>261</v>
      </c>
      <c r="D17" s="44" t="s">
        <v>198</v>
      </c>
      <c r="E17" s="10" t="s">
        <v>232</v>
      </c>
      <c r="F17" s="64" t="s">
        <v>307</v>
      </c>
      <c r="G17" s="7" t="s">
        <v>33</v>
      </c>
      <c r="H17" s="70" t="s">
        <v>319</v>
      </c>
      <c r="I17" s="7" t="s">
        <v>39</v>
      </c>
      <c r="J17" s="82" t="s">
        <v>372</v>
      </c>
      <c r="K17" s="7" t="s">
        <v>36</v>
      </c>
      <c r="L17" s="81">
        <v>4017701.32</v>
      </c>
      <c r="M17" s="81">
        <f t="shared" si="0"/>
        <v>200885.06999999983</v>
      </c>
      <c r="N17" s="65">
        <v>4218586.3899999997</v>
      </c>
      <c r="O17" s="68"/>
      <c r="P17" s="68"/>
      <c r="Q17" s="68"/>
      <c r="R17" s="68"/>
    </row>
    <row r="18" spans="1:18" ht="63" x14ac:dyDescent="0.2">
      <c r="A18" s="67">
        <v>12</v>
      </c>
      <c r="B18" s="69" t="s">
        <v>298</v>
      </c>
      <c r="C18" s="63" t="s">
        <v>262</v>
      </c>
      <c r="D18" s="44" t="s">
        <v>199</v>
      </c>
      <c r="E18" s="10" t="s">
        <v>232</v>
      </c>
      <c r="F18" s="64" t="s">
        <v>308</v>
      </c>
      <c r="G18" s="7" t="s">
        <v>33</v>
      </c>
      <c r="H18" s="83" t="s">
        <v>323</v>
      </c>
      <c r="I18" s="7" t="s">
        <v>39</v>
      </c>
      <c r="J18" s="82" t="s">
        <v>373</v>
      </c>
      <c r="K18" s="7" t="s">
        <v>36</v>
      </c>
      <c r="L18" s="81">
        <v>3201627.3</v>
      </c>
      <c r="M18" s="81">
        <f t="shared" si="0"/>
        <v>160081.37000000011</v>
      </c>
      <c r="N18" s="65">
        <v>3361708.67</v>
      </c>
      <c r="O18" s="68"/>
      <c r="P18" s="68"/>
      <c r="Q18" s="68"/>
      <c r="R18" s="68"/>
    </row>
    <row r="19" spans="1:18" ht="94.5" x14ac:dyDescent="0.2">
      <c r="A19" s="44">
        <v>13</v>
      </c>
      <c r="B19" s="69" t="s">
        <v>298</v>
      </c>
      <c r="C19" s="63" t="s">
        <v>263</v>
      </c>
      <c r="D19" s="44" t="s">
        <v>200</v>
      </c>
      <c r="E19" s="10" t="s">
        <v>232</v>
      </c>
      <c r="F19" s="64" t="s">
        <v>308</v>
      </c>
      <c r="G19" s="7" t="s">
        <v>33</v>
      </c>
      <c r="H19" s="80" t="s">
        <v>82</v>
      </c>
      <c r="I19" s="7" t="s">
        <v>39</v>
      </c>
      <c r="J19" s="82" t="s">
        <v>345</v>
      </c>
      <c r="K19" s="7" t="s">
        <v>36</v>
      </c>
      <c r="L19" s="81">
        <v>46302651.170000002</v>
      </c>
      <c r="M19" s="81">
        <f t="shared" si="0"/>
        <v>2315132.5899999961</v>
      </c>
      <c r="N19" s="65">
        <v>48617783.759999998</v>
      </c>
      <c r="O19" s="68"/>
      <c r="P19" s="68"/>
      <c r="Q19" s="68"/>
      <c r="R19" s="68"/>
    </row>
    <row r="20" spans="1:18" ht="63" x14ac:dyDescent="0.2">
      <c r="A20" s="67">
        <v>14</v>
      </c>
      <c r="B20" s="69" t="s">
        <v>298</v>
      </c>
      <c r="C20" s="63" t="s">
        <v>264</v>
      </c>
      <c r="D20" s="44" t="s">
        <v>201</v>
      </c>
      <c r="E20" s="10" t="s">
        <v>232</v>
      </c>
      <c r="F20" s="64" t="s">
        <v>308</v>
      </c>
      <c r="G20" s="7" t="s">
        <v>33</v>
      </c>
      <c r="H20" s="70" t="s">
        <v>322</v>
      </c>
      <c r="I20" s="7" t="s">
        <v>39</v>
      </c>
      <c r="J20" s="82" t="s">
        <v>341</v>
      </c>
      <c r="K20" s="7" t="s">
        <v>36</v>
      </c>
      <c r="L20" s="81">
        <v>1796084.47</v>
      </c>
      <c r="M20" s="81">
        <f t="shared" si="0"/>
        <v>89804.229999999981</v>
      </c>
      <c r="N20" s="65">
        <v>1885888.7</v>
      </c>
      <c r="O20" s="68"/>
      <c r="P20" s="68"/>
      <c r="Q20" s="68"/>
      <c r="R20" s="68"/>
    </row>
    <row r="21" spans="1:18" ht="73.5" x14ac:dyDescent="0.2">
      <c r="A21" s="67">
        <v>15</v>
      </c>
      <c r="B21" s="69" t="s">
        <v>298</v>
      </c>
      <c r="C21" s="63" t="s">
        <v>265</v>
      </c>
      <c r="D21" s="44" t="s">
        <v>202</v>
      </c>
      <c r="E21" s="10" t="s">
        <v>232</v>
      </c>
      <c r="F21" s="64" t="s">
        <v>308</v>
      </c>
      <c r="G21" s="7" t="s">
        <v>33</v>
      </c>
      <c r="H21" s="70" t="s">
        <v>320</v>
      </c>
      <c r="I21" s="7" t="s">
        <v>39</v>
      </c>
      <c r="J21" s="82" t="s">
        <v>342</v>
      </c>
      <c r="K21" s="7" t="s">
        <v>36</v>
      </c>
      <c r="L21" s="81">
        <v>2059419.82</v>
      </c>
      <c r="M21" s="81">
        <f t="shared" si="0"/>
        <v>102971.01000000001</v>
      </c>
      <c r="N21" s="65">
        <v>2162390.83</v>
      </c>
      <c r="O21" s="68"/>
      <c r="P21" s="68"/>
      <c r="Q21" s="68"/>
      <c r="R21" s="68"/>
    </row>
    <row r="22" spans="1:18" ht="73.5" x14ac:dyDescent="0.2">
      <c r="A22" s="44">
        <v>16</v>
      </c>
      <c r="B22" s="69" t="s">
        <v>298</v>
      </c>
      <c r="C22" s="63" t="s">
        <v>266</v>
      </c>
      <c r="D22" s="44" t="s">
        <v>203</v>
      </c>
      <c r="E22" s="10" t="s">
        <v>232</v>
      </c>
      <c r="F22" s="64" t="s">
        <v>308</v>
      </c>
      <c r="G22" s="7" t="s">
        <v>33</v>
      </c>
      <c r="H22" s="70" t="s">
        <v>319</v>
      </c>
      <c r="I22" s="7" t="s">
        <v>39</v>
      </c>
      <c r="J22" s="82" t="s">
        <v>372</v>
      </c>
      <c r="K22" s="7" t="s">
        <v>36</v>
      </c>
      <c r="L22" s="81">
        <v>2328532.54</v>
      </c>
      <c r="M22" s="81">
        <f t="shared" si="0"/>
        <v>116426.62999999989</v>
      </c>
      <c r="N22" s="65">
        <v>2444959.17</v>
      </c>
      <c r="O22" s="68"/>
      <c r="P22" s="68"/>
      <c r="Q22" s="68"/>
      <c r="R22" s="68"/>
    </row>
    <row r="23" spans="1:18" ht="63" x14ac:dyDescent="0.2">
      <c r="A23" s="67">
        <v>17</v>
      </c>
      <c r="B23" s="69" t="s">
        <v>299</v>
      </c>
      <c r="C23" s="63" t="s">
        <v>267</v>
      </c>
      <c r="D23" s="44" t="s">
        <v>204</v>
      </c>
      <c r="E23" s="10" t="s">
        <v>232</v>
      </c>
      <c r="F23" s="64" t="s">
        <v>309</v>
      </c>
      <c r="G23" s="7" t="s">
        <v>33</v>
      </c>
      <c r="H23" s="70" t="s">
        <v>321</v>
      </c>
      <c r="I23" s="7" t="s">
        <v>39</v>
      </c>
      <c r="J23" s="82" t="s">
        <v>374</v>
      </c>
      <c r="K23" s="7" t="s">
        <v>36</v>
      </c>
      <c r="L23" s="81">
        <v>126040.64</v>
      </c>
      <c r="M23" s="81">
        <f t="shared" si="0"/>
        <v>6302.0300000000134</v>
      </c>
      <c r="N23" s="65">
        <v>132342.67000000001</v>
      </c>
      <c r="O23" s="68"/>
      <c r="P23" s="68"/>
      <c r="Q23" s="68"/>
      <c r="R23" s="68"/>
    </row>
    <row r="24" spans="1:18" ht="84" x14ac:dyDescent="0.2">
      <c r="A24" s="67">
        <v>18</v>
      </c>
      <c r="B24" s="69" t="s">
        <v>299</v>
      </c>
      <c r="C24" s="63" t="s">
        <v>268</v>
      </c>
      <c r="D24" s="44" t="s">
        <v>205</v>
      </c>
      <c r="E24" s="10" t="s">
        <v>232</v>
      </c>
      <c r="F24" s="64" t="s">
        <v>309</v>
      </c>
      <c r="G24" s="7" t="s">
        <v>33</v>
      </c>
      <c r="H24" s="70" t="s">
        <v>319</v>
      </c>
      <c r="I24" s="7" t="s">
        <v>39</v>
      </c>
      <c r="J24" s="82" t="s">
        <v>372</v>
      </c>
      <c r="K24" s="7" t="s">
        <v>36</v>
      </c>
      <c r="L24" s="81">
        <v>33046850.100000001</v>
      </c>
      <c r="M24" s="81">
        <f t="shared" si="0"/>
        <v>1652342.5300000012</v>
      </c>
      <c r="N24" s="65">
        <v>34699192.630000003</v>
      </c>
      <c r="O24" s="68"/>
      <c r="P24" s="68"/>
      <c r="Q24" s="68"/>
      <c r="R24" s="68"/>
    </row>
    <row r="25" spans="1:18" ht="63" x14ac:dyDescent="0.2">
      <c r="A25" s="44">
        <v>19</v>
      </c>
      <c r="B25" s="69" t="s">
        <v>299</v>
      </c>
      <c r="C25" s="63" t="s">
        <v>269</v>
      </c>
      <c r="D25" s="44" t="s">
        <v>206</v>
      </c>
      <c r="E25" s="10" t="s">
        <v>232</v>
      </c>
      <c r="F25" s="64" t="s">
        <v>309</v>
      </c>
      <c r="G25" s="7" t="s">
        <v>33</v>
      </c>
      <c r="H25" s="83" t="s">
        <v>324</v>
      </c>
      <c r="I25" s="7" t="s">
        <v>39</v>
      </c>
      <c r="J25" s="82" t="s">
        <v>375</v>
      </c>
      <c r="K25" s="7" t="s">
        <v>36</v>
      </c>
      <c r="L25" s="81">
        <v>2398837.9</v>
      </c>
      <c r="M25" s="81">
        <f t="shared" si="0"/>
        <v>119941.89999999991</v>
      </c>
      <c r="N25" s="65">
        <v>2518779.7999999998</v>
      </c>
      <c r="O25" s="68"/>
      <c r="P25" s="68"/>
      <c r="Q25" s="68"/>
      <c r="R25" s="68"/>
    </row>
    <row r="26" spans="1:18" ht="94.5" x14ac:dyDescent="0.2">
      <c r="A26" s="67">
        <v>20</v>
      </c>
      <c r="B26" s="69" t="s">
        <v>299</v>
      </c>
      <c r="C26" s="63" t="s">
        <v>270</v>
      </c>
      <c r="D26" s="44" t="s">
        <v>207</v>
      </c>
      <c r="E26" s="10" t="s">
        <v>232</v>
      </c>
      <c r="F26" s="64" t="s">
        <v>309</v>
      </c>
      <c r="G26" s="7" t="s">
        <v>33</v>
      </c>
      <c r="H26" s="80" t="s">
        <v>82</v>
      </c>
      <c r="I26" s="7" t="s">
        <v>39</v>
      </c>
      <c r="J26" s="82" t="s">
        <v>345</v>
      </c>
      <c r="K26" s="7" t="s">
        <v>36</v>
      </c>
      <c r="L26" s="81">
        <v>40956542.390000001</v>
      </c>
      <c r="M26" s="81">
        <f t="shared" si="0"/>
        <v>2047827.1400000006</v>
      </c>
      <c r="N26" s="65">
        <v>43004369.530000001</v>
      </c>
      <c r="O26" s="68"/>
      <c r="P26" s="68"/>
      <c r="Q26" s="68"/>
      <c r="R26" s="68"/>
    </row>
    <row r="27" spans="1:18" ht="63" x14ac:dyDescent="0.2">
      <c r="A27" s="67">
        <v>21</v>
      </c>
      <c r="B27" s="69" t="s">
        <v>299</v>
      </c>
      <c r="C27" s="63" t="s">
        <v>271</v>
      </c>
      <c r="D27" s="44" t="s">
        <v>208</v>
      </c>
      <c r="E27" s="10" t="s">
        <v>232</v>
      </c>
      <c r="F27" s="64" t="s">
        <v>309</v>
      </c>
      <c r="G27" s="7" t="s">
        <v>33</v>
      </c>
      <c r="H27" s="83" t="s">
        <v>325</v>
      </c>
      <c r="I27" s="7" t="s">
        <v>39</v>
      </c>
      <c r="J27" s="82" t="s">
        <v>374</v>
      </c>
      <c r="K27" s="7" t="s">
        <v>36</v>
      </c>
      <c r="L27" s="81">
        <v>349858.8</v>
      </c>
      <c r="M27" s="81">
        <f t="shared" si="0"/>
        <v>17492.940000000002</v>
      </c>
      <c r="N27" s="65">
        <v>367351.74</v>
      </c>
      <c r="O27" s="68"/>
      <c r="P27" s="68"/>
      <c r="Q27" s="68"/>
      <c r="R27" s="68"/>
    </row>
    <row r="28" spans="1:18" ht="73.5" x14ac:dyDescent="0.2">
      <c r="A28" s="44">
        <v>22</v>
      </c>
      <c r="B28" s="69" t="s">
        <v>300</v>
      </c>
      <c r="C28" s="63" t="s">
        <v>272</v>
      </c>
      <c r="D28" s="44" t="s">
        <v>209</v>
      </c>
      <c r="E28" s="10" t="s">
        <v>232</v>
      </c>
      <c r="F28" s="64" t="s">
        <v>310</v>
      </c>
      <c r="G28" s="7" t="s">
        <v>33</v>
      </c>
      <c r="H28" s="70" t="s">
        <v>319</v>
      </c>
      <c r="I28" s="7" t="s">
        <v>39</v>
      </c>
      <c r="J28" s="82" t="s">
        <v>372</v>
      </c>
      <c r="K28" s="7" t="s">
        <v>36</v>
      </c>
      <c r="L28" s="81">
        <v>5301632.4800000004</v>
      </c>
      <c r="M28" s="81">
        <f t="shared" si="0"/>
        <v>265081.61999999918</v>
      </c>
      <c r="N28" s="65">
        <v>5566714.0999999996</v>
      </c>
      <c r="O28" s="68"/>
      <c r="P28" s="68"/>
      <c r="Q28" s="68"/>
      <c r="R28" s="68"/>
    </row>
    <row r="29" spans="1:18" ht="84" x14ac:dyDescent="0.2">
      <c r="A29" s="67">
        <v>23</v>
      </c>
      <c r="B29" s="69" t="s">
        <v>300</v>
      </c>
      <c r="C29" s="63" t="s">
        <v>273</v>
      </c>
      <c r="D29" s="44" t="s">
        <v>210</v>
      </c>
      <c r="E29" s="10" t="s">
        <v>232</v>
      </c>
      <c r="F29" s="64" t="s">
        <v>310</v>
      </c>
      <c r="G29" s="7" t="s">
        <v>33</v>
      </c>
      <c r="H29" s="70" t="s">
        <v>320</v>
      </c>
      <c r="I29" s="7" t="s">
        <v>39</v>
      </c>
      <c r="J29" s="82" t="s">
        <v>342</v>
      </c>
      <c r="K29" s="7" t="s">
        <v>36</v>
      </c>
      <c r="L29" s="81">
        <v>910732.68</v>
      </c>
      <c r="M29" s="81">
        <f t="shared" si="0"/>
        <v>45536.630000000005</v>
      </c>
      <c r="N29" s="65">
        <v>956269.31</v>
      </c>
      <c r="O29" s="68"/>
      <c r="P29" s="68"/>
      <c r="Q29" s="68"/>
      <c r="R29" s="68"/>
    </row>
    <row r="30" spans="1:18" ht="63" x14ac:dyDescent="0.2">
      <c r="A30" s="67">
        <v>24</v>
      </c>
      <c r="B30" s="69" t="s">
        <v>300</v>
      </c>
      <c r="C30" s="63" t="s">
        <v>274</v>
      </c>
      <c r="D30" s="44" t="s">
        <v>211</v>
      </c>
      <c r="E30" s="10" t="s">
        <v>232</v>
      </c>
      <c r="F30" s="64" t="s">
        <v>310</v>
      </c>
      <c r="G30" s="7" t="s">
        <v>33</v>
      </c>
      <c r="H30" s="70" t="s">
        <v>322</v>
      </c>
      <c r="I30" s="7" t="s">
        <v>39</v>
      </c>
      <c r="J30" s="82" t="s">
        <v>341</v>
      </c>
      <c r="K30" s="7" t="s">
        <v>36</v>
      </c>
      <c r="L30" s="81">
        <v>59400</v>
      </c>
      <c r="M30" s="81">
        <f t="shared" si="0"/>
        <v>2970</v>
      </c>
      <c r="N30" s="65">
        <v>62370</v>
      </c>
      <c r="O30" s="68"/>
      <c r="P30" s="68"/>
      <c r="Q30" s="68"/>
      <c r="R30" s="68"/>
    </row>
    <row r="31" spans="1:18" ht="94.5" x14ac:dyDescent="0.2">
      <c r="A31" s="44">
        <v>25</v>
      </c>
      <c r="B31" s="69" t="s">
        <v>300</v>
      </c>
      <c r="C31" s="63" t="s">
        <v>275</v>
      </c>
      <c r="D31" s="44" t="s">
        <v>212</v>
      </c>
      <c r="E31" s="10" t="s">
        <v>232</v>
      </c>
      <c r="F31" s="64" t="s">
        <v>310</v>
      </c>
      <c r="G31" s="7" t="s">
        <v>33</v>
      </c>
      <c r="H31" s="80" t="s">
        <v>82</v>
      </c>
      <c r="I31" s="7" t="s">
        <v>39</v>
      </c>
      <c r="J31" s="82" t="s">
        <v>345</v>
      </c>
      <c r="K31" s="7" t="s">
        <v>36</v>
      </c>
      <c r="L31" s="81">
        <v>16615958.619999999</v>
      </c>
      <c r="M31" s="81">
        <f t="shared" si="0"/>
        <v>830797.91999999993</v>
      </c>
      <c r="N31" s="65">
        <v>17446756.539999999</v>
      </c>
      <c r="O31" s="68"/>
      <c r="P31" s="68"/>
      <c r="Q31" s="68"/>
      <c r="R31" s="68"/>
    </row>
    <row r="32" spans="1:18" ht="63" x14ac:dyDescent="0.2">
      <c r="A32" s="67">
        <v>26</v>
      </c>
      <c r="B32" s="69" t="s">
        <v>300</v>
      </c>
      <c r="C32" s="63" t="s">
        <v>276</v>
      </c>
      <c r="D32" s="44" t="s">
        <v>213</v>
      </c>
      <c r="E32" s="10" t="s">
        <v>232</v>
      </c>
      <c r="F32" s="64" t="s">
        <v>310</v>
      </c>
      <c r="G32" s="7" t="s">
        <v>33</v>
      </c>
      <c r="H32" s="83" t="s">
        <v>323</v>
      </c>
      <c r="I32" s="7" t="s">
        <v>39</v>
      </c>
      <c r="J32" s="82" t="s">
        <v>373</v>
      </c>
      <c r="K32" s="7" t="s">
        <v>36</v>
      </c>
      <c r="L32" s="81">
        <v>2108638</v>
      </c>
      <c r="M32" s="81">
        <f t="shared" si="0"/>
        <v>105431.89999999991</v>
      </c>
      <c r="N32" s="65">
        <v>2214069.9</v>
      </c>
      <c r="O32" s="68"/>
      <c r="P32" s="68"/>
      <c r="Q32" s="68"/>
      <c r="R32" s="68"/>
    </row>
    <row r="33" spans="1:18" ht="94.5" x14ac:dyDescent="0.2">
      <c r="A33" s="67">
        <v>27</v>
      </c>
      <c r="B33" s="69" t="s">
        <v>301</v>
      </c>
      <c r="C33" s="63" t="s">
        <v>277</v>
      </c>
      <c r="D33" s="44" t="s">
        <v>214</v>
      </c>
      <c r="E33" s="10" t="s">
        <v>232</v>
      </c>
      <c r="F33" s="64" t="s">
        <v>311</v>
      </c>
      <c r="G33" s="7" t="s">
        <v>33</v>
      </c>
      <c r="H33" s="70" t="s">
        <v>319</v>
      </c>
      <c r="I33" s="7" t="s">
        <v>39</v>
      </c>
      <c r="J33" s="82" t="s">
        <v>372</v>
      </c>
      <c r="K33" s="7" t="s">
        <v>36</v>
      </c>
      <c r="L33" s="81">
        <v>446273.66</v>
      </c>
      <c r="M33" s="81">
        <f t="shared" si="0"/>
        <v>22313.700000000012</v>
      </c>
      <c r="N33" s="65">
        <v>468587.36</v>
      </c>
      <c r="O33" s="68"/>
      <c r="P33" s="68"/>
      <c r="Q33" s="68"/>
      <c r="R33" s="68"/>
    </row>
    <row r="34" spans="1:18" ht="94.5" x14ac:dyDescent="0.2">
      <c r="A34" s="44">
        <v>28</v>
      </c>
      <c r="B34" s="69" t="s">
        <v>301</v>
      </c>
      <c r="C34" s="63" t="s">
        <v>278</v>
      </c>
      <c r="D34" s="44" t="s">
        <v>215</v>
      </c>
      <c r="E34" s="10" t="s">
        <v>232</v>
      </c>
      <c r="F34" s="64" t="s">
        <v>311</v>
      </c>
      <c r="G34" s="7" t="s">
        <v>33</v>
      </c>
      <c r="H34" s="70" t="s">
        <v>320</v>
      </c>
      <c r="I34" s="7" t="s">
        <v>39</v>
      </c>
      <c r="J34" s="82" t="s">
        <v>342</v>
      </c>
      <c r="K34" s="7" t="s">
        <v>36</v>
      </c>
      <c r="L34" s="81">
        <v>277954.65999999997</v>
      </c>
      <c r="M34" s="81">
        <f t="shared" si="0"/>
        <v>13897.75</v>
      </c>
      <c r="N34" s="65">
        <v>291852.40999999997</v>
      </c>
      <c r="O34" s="68"/>
      <c r="P34" s="68"/>
      <c r="Q34" s="68"/>
      <c r="R34" s="68"/>
    </row>
    <row r="35" spans="1:18" ht="63" x14ac:dyDescent="0.2">
      <c r="A35" s="67">
        <v>29</v>
      </c>
      <c r="B35" s="69" t="s">
        <v>301</v>
      </c>
      <c r="C35" s="63" t="s">
        <v>279</v>
      </c>
      <c r="D35" s="44" t="s">
        <v>216</v>
      </c>
      <c r="E35" s="10" t="s">
        <v>232</v>
      </c>
      <c r="F35" s="64" t="s">
        <v>311</v>
      </c>
      <c r="G35" s="7" t="s">
        <v>33</v>
      </c>
      <c r="H35" s="70" t="s">
        <v>322</v>
      </c>
      <c r="I35" s="7" t="s">
        <v>39</v>
      </c>
      <c r="J35" s="82" t="s">
        <v>341</v>
      </c>
      <c r="K35" s="7" t="s">
        <v>36</v>
      </c>
      <c r="L35" s="81">
        <v>47287.5</v>
      </c>
      <c r="M35" s="81">
        <f t="shared" si="0"/>
        <v>2364.3799999999974</v>
      </c>
      <c r="N35" s="65">
        <v>49651.88</v>
      </c>
      <c r="O35" s="68"/>
      <c r="P35" s="68"/>
      <c r="Q35" s="68"/>
      <c r="R35" s="68"/>
    </row>
    <row r="36" spans="1:18" ht="73.5" x14ac:dyDescent="0.2">
      <c r="A36" s="67">
        <v>30</v>
      </c>
      <c r="B36" s="69" t="s">
        <v>301</v>
      </c>
      <c r="C36" s="63" t="s">
        <v>280</v>
      </c>
      <c r="D36" s="44" t="s">
        <v>217</v>
      </c>
      <c r="E36" s="10" t="s">
        <v>232</v>
      </c>
      <c r="F36" s="64" t="s">
        <v>311</v>
      </c>
      <c r="G36" s="7" t="s">
        <v>33</v>
      </c>
      <c r="H36" s="80" t="s">
        <v>82</v>
      </c>
      <c r="I36" s="7" t="s">
        <v>39</v>
      </c>
      <c r="J36" s="82" t="s">
        <v>345</v>
      </c>
      <c r="K36" s="7" t="s">
        <v>36</v>
      </c>
      <c r="L36" s="81">
        <v>164984.95999999999</v>
      </c>
      <c r="M36" s="81">
        <f t="shared" si="0"/>
        <v>8249.2600000000093</v>
      </c>
      <c r="N36" s="65">
        <v>173234.22</v>
      </c>
      <c r="O36" s="68"/>
      <c r="P36" s="68"/>
      <c r="Q36" s="68"/>
      <c r="R36" s="68"/>
    </row>
    <row r="37" spans="1:18" ht="84" x14ac:dyDescent="0.2">
      <c r="A37" s="44">
        <v>31</v>
      </c>
      <c r="B37" s="69" t="s">
        <v>302</v>
      </c>
      <c r="C37" s="63" t="s">
        <v>281</v>
      </c>
      <c r="D37" s="44" t="s">
        <v>218</v>
      </c>
      <c r="E37" s="10" t="s">
        <v>232</v>
      </c>
      <c r="F37" s="64" t="s">
        <v>312</v>
      </c>
      <c r="G37" s="7" t="s">
        <v>33</v>
      </c>
      <c r="H37" s="70" t="s">
        <v>319</v>
      </c>
      <c r="I37" s="7" t="s">
        <v>39</v>
      </c>
      <c r="J37" s="82" t="s">
        <v>372</v>
      </c>
      <c r="K37" s="7" t="s">
        <v>36</v>
      </c>
      <c r="L37" s="81">
        <v>253037.37</v>
      </c>
      <c r="M37" s="81">
        <f t="shared" si="0"/>
        <v>12651.890000000014</v>
      </c>
      <c r="N37" s="65">
        <v>265689.26</v>
      </c>
      <c r="O37" s="68"/>
      <c r="P37" s="68"/>
      <c r="Q37" s="68"/>
      <c r="R37" s="68"/>
    </row>
    <row r="38" spans="1:18" ht="84" x14ac:dyDescent="0.2">
      <c r="A38" s="67">
        <v>32</v>
      </c>
      <c r="B38" s="69" t="s">
        <v>302</v>
      </c>
      <c r="C38" s="63" t="s">
        <v>282</v>
      </c>
      <c r="D38" s="44" t="s">
        <v>219</v>
      </c>
      <c r="E38" s="10" t="s">
        <v>232</v>
      </c>
      <c r="F38" s="64" t="s">
        <v>312</v>
      </c>
      <c r="G38" s="7" t="s">
        <v>33</v>
      </c>
      <c r="H38" s="70" t="s">
        <v>320</v>
      </c>
      <c r="I38" s="7" t="s">
        <v>39</v>
      </c>
      <c r="J38" s="82" t="s">
        <v>342</v>
      </c>
      <c r="K38" s="7" t="s">
        <v>36</v>
      </c>
      <c r="L38" s="81">
        <v>359838.6</v>
      </c>
      <c r="M38" s="81">
        <f t="shared" si="0"/>
        <v>17991.960000000021</v>
      </c>
      <c r="N38" s="65">
        <v>377830.56</v>
      </c>
      <c r="O38" s="68"/>
      <c r="P38" s="68"/>
      <c r="Q38" s="68"/>
      <c r="R38" s="68"/>
    </row>
    <row r="39" spans="1:18" ht="73.5" x14ac:dyDescent="0.2">
      <c r="A39" s="67">
        <v>33</v>
      </c>
      <c r="B39" s="69" t="s">
        <v>302</v>
      </c>
      <c r="C39" s="63" t="s">
        <v>283</v>
      </c>
      <c r="D39" s="44" t="s">
        <v>220</v>
      </c>
      <c r="E39" s="10" t="s">
        <v>232</v>
      </c>
      <c r="F39" s="64" t="s">
        <v>312</v>
      </c>
      <c r="G39" s="7" t="s">
        <v>33</v>
      </c>
      <c r="H39" s="70" t="s">
        <v>322</v>
      </c>
      <c r="I39" s="7" t="s">
        <v>39</v>
      </c>
      <c r="J39" s="82" t="s">
        <v>341</v>
      </c>
      <c r="K39" s="7" t="s">
        <v>36</v>
      </c>
      <c r="L39" s="81">
        <v>52823.72</v>
      </c>
      <c r="M39" s="81">
        <f t="shared" si="0"/>
        <v>2641.1900000000023</v>
      </c>
      <c r="N39" s="65">
        <v>55464.91</v>
      </c>
      <c r="O39" s="68"/>
      <c r="P39" s="68"/>
      <c r="Q39" s="68"/>
      <c r="R39" s="68"/>
    </row>
    <row r="40" spans="1:18" ht="73.5" x14ac:dyDescent="0.2">
      <c r="A40" s="44">
        <v>34</v>
      </c>
      <c r="B40" s="69" t="s">
        <v>302</v>
      </c>
      <c r="C40" s="63" t="s">
        <v>284</v>
      </c>
      <c r="D40" s="44" t="s">
        <v>221</v>
      </c>
      <c r="E40" s="10" t="s">
        <v>232</v>
      </c>
      <c r="F40" s="64" t="s">
        <v>312</v>
      </c>
      <c r="G40" s="7" t="s">
        <v>33</v>
      </c>
      <c r="H40" s="80" t="s">
        <v>82</v>
      </c>
      <c r="I40" s="7" t="s">
        <v>39</v>
      </c>
      <c r="J40" s="82" t="s">
        <v>345</v>
      </c>
      <c r="K40" s="7" t="s">
        <v>36</v>
      </c>
      <c r="L40" s="81">
        <v>2183357.4700000002</v>
      </c>
      <c r="M40" s="81">
        <f t="shared" si="0"/>
        <v>109167.86999999965</v>
      </c>
      <c r="N40" s="65">
        <v>2292525.34</v>
      </c>
      <c r="O40" s="68"/>
      <c r="P40" s="68"/>
      <c r="Q40" s="68"/>
      <c r="R40" s="68"/>
    </row>
    <row r="41" spans="1:18" ht="84" x14ac:dyDescent="0.2">
      <c r="A41" s="67">
        <v>35</v>
      </c>
      <c r="B41" s="69" t="s">
        <v>303</v>
      </c>
      <c r="C41" s="63" t="s">
        <v>285</v>
      </c>
      <c r="D41" s="44" t="s">
        <v>222</v>
      </c>
      <c r="E41" s="10" t="s">
        <v>232</v>
      </c>
      <c r="F41" s="64" t="s">
        <v>313</v>
      </c>
      <c r="G41" s="7" t="s">
        <v>33</v>
      </c>
      <c r="H41" s="70" t="s">
        <v>319</v>
      </c>
      <c r="I41" s="7" t="s">
        <v>39</v>
      </c>
      <c r="J41" s="82" t="s">
        <v>372</v>
      </c>
      <c r="K41" s="7" t="s">
        <v>36</v>
      </c>
      <c r="L41" s="81">
        <v>439330.77</v>
      </c>
      <c r="M41" s="81">
        <f t="shared" si="0"/>
        <v>21966.549999999988</v>
      </c>
      <c r="N41" s="65">
        <v>461297.32</v>
      </c>
      <c r="O41" s="68"/>
      <c r="P41" s="68"/>
      <c r="Q41" s="68"/>
      <c r="R41" s="68"/>
    </row>
    <row r="42" spans="1:18" ht="73.5" x14ac:dyDescent="0.2">
      <c r="A42" s="67">
        <v>36</v>
      </c>
      <c r="B42" s="69" t="s">
        <v>303</v>
      </c>
      <c r="C42" s="63" t="s">
        <v>286</v>
      </c>
      <c r="D42" s="44" t="s">
        <v>223</v>
      </c>
      <c r="E42" s="10" t="s">
        <v>232</v>
      </c>
      <c r="F42" s="64" t="s">
        <v>313</v>
      </c>
      <c r="G42" s="7" t="s">
        <v>33</v>
      </c>
      <c r="H42" s="70" t="s">
        <v>320</v>
      </c>
      <c r="I42" s="7" t="s">
        <v>39</v>
      </c>
      <c r="J42" s="82" t="s">
        <v>342</v>
      </c>
      <c r="K42" s="7" t="s">
        <v>36</v>
      </c>
      <c r="L42" s="81">
        <v>550881.07999999996</v>
      </c>
      <c r="M42" s="81">
        <f t="shared" si="0"/>
        <v>27544.050000000047</v>
      </c>
      <c r="N42" s="65">
        <v>578425.13</v>
      </c>
      <c r="O42" s="68"/>
      <c r="P42" s="68"/>
      <c r="Q42" s="68"/>
      <c r="R42" s="68"/>
    </row>
    <row r="43" spans="1:18" ht="73.5" x14ac:dyDescent="0.2">
      <c r="A43" s="44">
        <v>37</v>
      </c>
      <c r="B43" s="69" t="s">
        <v>303</v>
      </c>
      <c r="C43" s="63" t="s">
        <v>287</v>
      </c>
      <c r="D43" s="44" t="s">
        <v>224</v>
      </c>
      <c r="E43" s="10" t="s">
        <v>232</v>
      </c>
      <c r="F43" s="64" t="s">
        <v>313</v>
      </c>
      <c r="G43" s="7" t="s">
        <v>33</v>
      </c>
      <c r="H43" s="70" t="s">
        <v>322</v>
      </c>
      <c r="I43" s="7" t="s">
        <v>39</v>
      </c>
      <c r="J43" s="82" t="s">
        <v>341</v>
      </c>
      <c r="K43" s="7" t="s">
        <v>36</v>
      </c>
      <c r="L43" s="81">
        <v>131103.14000000001</v>
      </c>
      <c r="M43" s="81">
        <f t="shared" si="0"/>
        <v>6555.1599999999744</v>
      </c>
      <c r="N43" s="65">
        <v>137658.29999999999</v>
      </c>
      <c r="O43" s="68"/>
      <c r="P43" s="68"/>
      <c r="Q43" s="68"/>
      <c r="R43" s="68"/>
    </row>
    <row r="44" spans="1:18" ht="73.5" x14ac:dyDescent="0.2">
      <c r="A44" s="67">
        <v>38</v>
      </c>
      <c r="B44" s="69" t="s">
        <v>303</v>
      </c>
      <c r="C44" s="63" t="s">
        <v>288</v>
      </c>
      <c r="D44" s="44" t="s">
        <v>225</v>
      </c>
      <c r="E44" s="10" t="s">
        <v>232</v>
      </c>
      <c r="F44" s="64" t="s">
        <v>313</v>
      </c>
      <c r="G44" s="7" t="s">
        <v>33</v>
      </c>
      <c r="H44" s="80" t="s">
        <v>82</v>
      </c>
      <c r="I44" s="7" t="s">
        <v>39</v>
      </c>
      <c r="J44" s="82" t="s">
        <v>345</v>
      </c>
      <c r="K44" s="7" t="s">
        <v>36</v>
      </c>
      <c r="L44" s="81">
        <v>210298.69</v>
      </c>
      <c r="M44" s="81">
        <f t="shared" si="0"/>
        <v>10514.929999999993</v>
      </c>
      <c r="N44" s="65">
        <v>220813.62</v>
      </c>
      <c r="O44" s="68"/>
      <c r="P44" s="68"/>
      <c r="Q44" s="68"/>
      <c r="R44" s="68"/>
    </row>
    <row r="45" spans="1:18" ht="63" x14ac:dyDescent="0.2">
      <c r="A45" s="67">
        <v>39</v>
      </c>
      <c r="B45" s="69" t="s">
        <v>303</v>
      </c>
      <c r="C45" s="63" t="s">
        <v>289</v>
      </c>
      <c r="D45" s="44" t="s">
        <v>226</v>
      </c>
      <c r="E45" s="10" t="s">
        <v>232</v>
      </c>
      <c r="F45" s="64" t="s">
        <v>313</v>
      </c>
      <c r="G45" s="7" t="s">
        <v>33</v>
      </c>
      <c r="H45" s="83" t="s">
        <v>323</v>
      </c>
      <c r="I45" s="7" t="s">
        <v>39</v>
      </c>
      <c r="J45" s="82" t="s">
        <v>373</v>
      </c>
      <c r="K45" s="7" t="s">
        <v>36</v>
      </c>
      <c r="L45" s="81">
        <v>370722</v>
      </c>
      <c r="M45" s="81">
        <f t="shared" si="0"/>
        <v>18536.099999999977</v>
      </c>
      <c r="N45" s="65">
        <v>389258.1</v>
      </c>
      <c r="O45" s="68"/>
      <c r="P45" s="68"/>
      <c r="Q45" s="68"/>
      <c r="R45" s="68"/>
    </row>
    <row r="46" spans="1:18" ht="94.5" x14ac:dyDescent="0.2">
      <c r="A46" s="44">
        <v>40</v>
      </c>
      <c r="B46" s="69" t="s">
        <v>304</v>
      </c>
      <c r="C46" s="63" t="s">
        <v>290</v>
      </c>
      <c r="D46" s="44" t="s">
        <v>227</v>
      </c>
      <c r="E46" s="10" t="s">
        <v>232</v>
      </c>
      <c r="F46" s="64" t="s">
        <v>314</v>
      </c>
      <c r="G46" s="7" t="s">
        <v>33</v>
      </c>
      <c r="H46" s="70" t="s">
        <v>319</v>
      </c>
      <c r="I46" s="7" t="s">
        <v>39</v>
      </c>
      <c r="J46" s="82" t="s">
        <v>372</v>
      </c>
      <c r="K46" s="7" t="s">
        <v>36</v>
      </c>
      <c r="L46" s="81">
        <v>609901</v>
      </c>
      <c r="M46" s="81">
        <f t="shared" si="0"/>
        <v>30495.069999999949</v>
      </c>
      <c r="N46" s="65">
        <v>640396.06999999995</v>
      </c>
      <c r="O46" s="68"/>
      <c r="P46" s="68"/>
      <c r="Q46" s="68"/>
      <c r="R46" s="68"/>
    </row>
    <row r="47" spans="1:18" ht="73.5" x14ac:dyDescent="0.2">
      <c r="A47" s="67">
        <v>41</v>
      </c>
      <c r="B47" s="69" t="s">
        <v>304</v>
      </c>
      <c r="C47" s="63" t="s">
        <v>291</v>
      </c>
      <c r="D47" s="44" t="s">
        <v>228</v>
      </c>
      <c r="E47" s="10" t="s">
        <v>232</v>
      </c>
      <c r="F47" s="64" t="s">
        <v>314</v>
      </c>
      <c r="G47" s="7" t="s">
        <v>33</v>
      </c>
      <c r="H47" s="70" t="s">
        <v>320</v>
      </c>
      <c r="I47" s="7" t="s">
        <v>39</v>
      </c>
      <c r="J47" s="82" t="s">
        <v>342</v>
      </c>
      <c r="K47" s="7" t="s">
        <v>36</v>
      </c>
      <c r="L47" s="81">
        <v>71250.850000000006</v>
      </c>
      <c r="M47" s="81">
        <f t="shared" si="0"/>
        <v>3562.5399999999936</v>
      </c>
      <c r="N47" s="65">
        <v>74813.39</v>
      </c>
      <c r="O47" s="68"/>
      <c r="P47" s="68"/>
      <c r="Q47" s="68"/>
      <c r="R47" s="68"/>
    </row>
    <row r="48" spans="1:18" ht="73.5" x14ac:dyDescent="0.2">
      <c r="A48" s="67">
        <v>42</v>
      </c>
      <c r="B48" s="69" t="s">
        <v>304</v>
      </c>
      <c r="C48" s="63" t="s">
        <v>292</v>
      </c>
      <c r="D48" s="44" t="s">
        <v>229</v>
      </c>
      <c r="E48" s="10" t="s">
        <v>232</v>
      </c>
      <c r="F48" s="64" t="s">
        <v>314</v>
      </c>
      <c r="G48" s="7" t="s">
        <v>33</v>
      </c>
      <c r="H48" s="80" t="s">
        <v>82</v>
      </c>
      <c r="I48" s="7" t="s">
        <v>39</v>
      </c>
      <c r="J48" s="82" t="s">
        <v>345</v>
      </c>
      <c r="K48" s="7" t="s">
        <v>36</v>
      </c>
      <c r="L48" s="81">
        <v>95605.26</v>
      </c>
      <c r="M48" s="81">
        <f t="shared" si="0"/>
        <v>4780.2700000000041</v>
      </c>
      <c r="N48" s="65">
        <v>100385.53</v>
      </c>
      <c r="O48" s="68"/>
      <c r="P48" s="68"/>
      <c r="Q48" s="68"/>
      <c r="R48" s="68"/>
    </row>
    <row r="49" spans="1:18" ht="63" x14ac:dyDescent="0.2">
      <c r="A49" s="44">
        <v>43</v>
      </c>
      <c r="B49" s="69" t="s">
        <v>304</v>
      </c>
      <c r="C49" s="63" t="s">
        <v>293</v>
      </c>
      <c r="D49" s="44" t="s">
        <v>230</v>
      </c>
      <c r="E49" s="10" t="s">
        <v>232</v>
      </c>
      <c r="F49" s="64" t="s">
        <v>314</v>
      </c>
      <c r="G49" s="7" t="s">
        <v>33</v>
      </c>
      <c r="H49" s="83" t="s">
        <v>323</v>
      </c>
      <c r="I49" s="7" t="s">
        <v>39</v>
      </c>
      <c r="J49" s="82" t="s">
        <v>373</v>
      </c>
      <c r="K49" s="7" t="s">
        <v>36</v>
      </c>
      <c r="L49" s="81">
        <v>1026412.5</v>
      </c>
      <c r="M49" s="81">
        <f t="shared" si="0"/>
        <v>51320.629999999888</v>
      </c>
      <c r="N49" s="65">
        <v>1077733.1299999999</v>
      </c>
      <c r="O49" s="68"/>
      <c r="P49" s="68"/>
      <c r="Q49" s="68"/>
      <c r="R49" s="68"/>
    </row>
    <row r="50" spans="1:18" ht="84.75" thickBot="1" x14ac:dyDescent="0.25">
      <c r="A50" s="92">
        <v>44</v>
      </c>
      <c r="B50" s="93" t="s">
        <v>299</v>
      </c>
      <c r="C50" s="94" t="s">
        <v>294</v>
      </c>
      <c r="D50" s="35" t="s">
        <v>231</v>
      </c>
      <c r="E50" s="32" t="s">
        <v>232</v>
      </c>
      <c r="F50" s="95" t="s">
        <v>309</v>
      </c>
      <c r="G50" s="31" t="s">
        <v>33</v>
      </c>
      <c r="H50" s="96" t="s">
        <v>320</v>
      </c>
      <c r="I50" s="31" t="s">
        <v>39</v>
      </c>
      <c r="J50" s="35" t="s">
        <v>342</v>
      </c>
      <c r="K50" s="31" t="s">
        <v>36</v>
      </c>
      <c r="L50" s="97">
        <v>6112120.7800000003</v>
      </c>
      <c r="M50" s="97">
        <f>N50-L50</f>
        <v>305606.04000000004</v>
      </c>
      <c r="N50" s="97">
        <v>6417726.8200000003</v>
      </c>
      <c r="O50" s="98"/>
      <c r="P50" s="98"/>
      <c r="Q50" s="98"/>
      <c r="R50" s="98"/>
    </row>
  </sheetData>
  <mergeCells count="1">
    <mergeCell ref="A3:R3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zoomScaleNormal="100" workbookViewId="0">
      <selection activeCell="A3" sqref="A3:R3"/>
    </sheetView>
  </sheetViews>
  <sheetFormatPr defaultColWidth="9.140625" defaultRowHeight="15" x14ac:dyDescent="0.25"/>
  <cols>
    <col min="1" max="1" width="6" style="17" customWidth="1"/>
    <col min="2" max="2" width="13" style="17" customWidth="1"/>
    <col min="3" max="3" width="22.140625" style="17" customWidth="1"/>
    <col min="4" max="8" width="9.140625" style="17"/>
    <col min="9" max="9" width="11.28515625" style="17" customWidth="1"/>
    <col min="10" max="13" width="9.140625" style="17"/>
    <col min="14" max="14" width="11.28515625" style="17" bestFit="1" customWidth="1"/>
    <col min="15" max="15" width="9.140625" style="17"/>
    <col min="16" max="16" width="10.5703125" style="17" customWidth="1"/>
    <col min="17" max="17" width="10.140625" style="17" customWidth="1"/>
    <col min="18" max="16384" width="9.140625" style="17"/>
  </cols>
  <sheetData>
    <row r="1" spans="1:18" s="2" customFormat="1" ht="10.5" x14ac:dyDescent="0.2">
      <c r="A1" s="1"/>
    </row>
    <row r="2" spans="1:18" s="2" customFormat="1" ht="10.5" x14ac:dyDescent="0.2">
      <c r="A2" s="1"/>
    </row>
    <row r="3" spans="1:18" s="2" customFormat="1" ht="15" customHeight="1" x14ac:dyDescent="0.2">
      <c r="A3" s="114" t="s">
        <v>45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s="2" customFormat="1" ht="10.5" x14ac:dyDescent="0.2">
      <c r="A4" s="1"/>
    </row>
    <row r="5" spans="1:18" s="2" customFormat="1" ht="31.5" x14ac:dyDescent="0.2">
      <c r="A5" s="15" t="s">
        <v>16</v>
      </c>
      <c r="B5" s="16" t="s">
        <v>17</v>
      </c>
      <c r="C5" s="16" t="s">
        <v>18</v>
      </c>
      <c r="D5" s="16" t="s">
        <v>37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</row>
    <row r="6" spans="1:18" s="2" customFormat="1" ht="10.5" x14ac:dyDescent="0.2">
      <c r="A6" s="3">
        <v>0</v>
      </c>
      <c r="B6" s="90" t="s">
        <v>0</v>
      </c>
      <c r="C6" s="91" t="s">
        <v>1</v>
      </c>
      <c r="D6" s="91" t="s">
        <v>2</v>
      </c>
      <c r="E6" s="91" t="s">
        <v>3</v>
      </c>
      <c r="F6" s="91" t="s">
        <v>4</v>
      </c>
      <c r="G6" s="91" t="s">
        <v>5</v>
      </c>
      <c r="H6" s="91" t="s">
        <v>6</v>
      </c>
      <c r="I6" s="91" t="s">
        <v>7</v>
      </c>
      <c r="J6" s="91" t="s">
        <v>8</v>
      </c>
      <c r="K6" s="91" t="s">
        <v>9</v>
      </c>
      <c r="L6" s="91" t="s">
        <v>10</v>
      </c>
      <c r="M6" s="91" t="s">
        <v>11</v>
      </c>
      <c r="N6" s="91" t="s">
        <v>12</v>
      </c>
      <c r="O6" s="91" t="s">
        <v>13</v>
      </c>
      <c r="P6" s="91" t="s">
        <v>14</v>
      </c>
      <c r="Q6" s="91" t="s">
        <v>15</v>
      </c>
      <c r="R6" s="91" t="s">
        <v>34</v>
      </c>
    </row>
  </sheetData>
  <mergeCells count="1">
    <mergeCell ref="A3:R3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"/>
  <sheetViews>
    <sheetView zoomScaleNormal="100" workbookViewId="0">
      <selection activeCell="A3" sqref="A3:R3"/>
    </sheetView>
  </sheetViews>
  <sheetFormatPr defaultColWidth="9.140625" defaultRowHeight="10.5" x14ac:dyDescent="0.2"/>
  <cols>
    <col min="1" max="1" width="4.85546875" style="2" bestFit="1" customWidth="1"/>
    <col min="2" max="2" width="9.140625" style="2"/>
    <col min="3" max="3" width="27.28515625" style="2" customWidth="1"/>
    <col min="4" max="6" width="9.140625" style="2"/>
    <col min="7" max="7" width="14.28515625" style="2" bestFit="1" customWidth="1"/>
    <col min="8" max="8" width="12.5703125" style="2" bestFit="1" customWidth="1"/>
    <col min="9" max="9" width="14.28515625" style="2" bestFit="1" customWidth="1"/>
    <col min="10" max="11" width="9.140625" style="2"/>
    <col min="12" max="12" width="9.7109375" style="2" customWidth="1"/>
    <col min="13" max="16384" width="9.140625" style="2"/>
  </cols>
  <sheetData>
    <row r="1" spans="1:18" ht="15" customHeight="1" x14ac:dyDescent="0.2">
      <c r="A1" s="1"/>
    </row>
    <row r="2" spans="1:18" ht="15" customHeight="1" x14ac:dyDescent="0.2">
      <c r="A2" s="1"/>
    </row>
    <row r="3" spans="1:18" ht="15" customHeight="1" x14ac:dyDescent="0.2">
      <c r="A3" s="114" t="s">
        <v>46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15" customHeight="1" x14ac:dyDescent="0.2">
      <c r="A4" s="1"/>
    </row>
    <row r="5" spans="1:18" ht="36" customHeight="1" x14ac:dyDescent="0.2">
      <c r="A5" s="3" t="s">
        <v>16</v>
      </c>
      <c r="B5" s="3" t="s">
        <v>17</v>
      </c>
      <c r="C5" s="3" t="s">
        <v>18</v>
      </c>
      <c r="D5" s="3" t="s">
        <v>37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ht="15" customHeight="1" x14ac:dyDescent="0.2">
      <c r="A6" s="3">
        <v>0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34</v>
      </c>
    </row>
    <row r="7" spans="1:18" ht="53.25" thickBot="1" x14ac:dyDescent="0.25">
      <c r="A7" s="99">
        <v>1</v>
      </c>
      <c r="B7" s="100" t="s">
        <v>248</v>
      </c>
      <c r="C7" s="101" t="s">
        <v>249</v>
      </c>
      <c r="D7" s="99" t="s">
        <v>246</v>
      </c>
      <c r="E7" s="32" t="s">
        <v>250</v>
      </c>
      <c r="F7" s="32"/>
      <c r="G7" s="99" t="s">
        <v>41</v>
      </c>
      <c r="H7" s="102" t="s">
        <v>247</v>
      </c>
      <c r="I7" s="99" t="s">
        <v>39</v>
      </c>
      <c r="J7" s="34" t="s">
        <v>378</v>
      </c>
      <c r="K7" s="31" t="s">
        <v>379</v>
      </c>
      <c r="L7" s="88">
        <v>480000</v>
      </c>
      <c r="M7" s="88">
        <f>L7*0.25</f>
        <v>120000</v>
      </c>
      <c r="N7" s="88">
        <f>L7+M7</f>
        <v>600000</v>
      </c>
      <c r="O7" s="99"/>
      <c r="P7" s="99"/>
      <c r="Q7" s="100"/>
      <c r="R7" s="29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</sheetData>
  <mergeCells count="1">
    <mergeCell ref="A3:R3"/>
  </mergeCells>
  <pageMargins left="0.7" right="0.7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4"/>
  <sheetViews>
    <sheetView zoomScaleNormal="100" workbookViewId="0">
      <selection activeCell="A3" sqref="A3:R3"/>
    </sheetView>
  </sheetViews>
  <sheetFormatPr defaultColWidth="9.140625" defaultRowHeight="10.5" x14ac:dyDescent="0.2"/>
  <cols>
    <col min="1" max="1" width="4.85546875" style="2" bestFit="1" customWidth="1"/>
    <col min="2" max="2" width="9.140625" style="2"/>
    <col min="3" max="3" width="27.5703125" style="2" customWidth="1"/>
    <col min="4" max="4" width="10.7109375" style="2" customWidth="1"/>
    <col min="5" max="5" width="9.140625" style="2"/>
    <col min="6" max="6" width="10.140625" style="2" bestFit="1" customWidth="1"/>
    <col min="7" max="7" width="12.5703125" style="2" bestFit="1" customWidth="1"/>
    <col min="8" max="8" width="12.140625" style="2" customWidth="1"/>
    <col min="9" max="9" width="12.5703125" style="2" bestFit="1" customWidth="1"/>
    <col min="10" max="11" width="9.140625" style="2"/>
    <col min="12" max="12" width="10.42578125" style="2" customWidth="1"/>
    <col min="13" max="13" width="9.140625" style="2"/>
    <col min="14" max="14" width="10" style="2" customWidth="1"/>
    <col min="15" max="16" width="9.28515625" style="2" bestFit="1" customWidth="1"/>
    <col min="17" max="17" width="12.140625" style="2" customWidth="1"/>
    <col min="18" max="16384" width="9.140625" style="2"/>
  </cols>
  <sheetData>
    <row r="1" spans="1:18" ht="15" customHeight="1" x14ac:dyDescent="0.2">
      <c r="A1" s="1"/>
    </row>
    <row r="2" spans="1:18" ht="15" customHeight="1" x14ac:dyDescent="0.2">
      <c r="A2" s="1"/>
    </row>
    <row r="3" spans="1:18" ht="15" customHeight="1" x14ac:dyDescent="0.2">
      <c r="A3" s="114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15" customHeight="1" x14ac:dyDescent="0.2">
      <c r="A4" s="1"/>
    </row>
    <row r="5" spans="1:18" ht="36" customHeight="1" x14ac:dyDescent="0.2">
      <c r="A5" s="3" t="s">
        <v>16</v>
      </c>
      <c r="B5" s="3" t="s">
        <v>17</v>
      </c>
      <c r="C5" s="3" t="s">
        <v>18</v>
      </c>
      <c r="D5" s="3" t="s">
        <v>38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ht="15" customHeight="1" x14ac:dyDescent="0.2">
      <c r="A6" s="3" t="s">
        <v>42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34</v>
      </c>
    </row>
    <row r="7" spans="1:18" ht="31.5" x14ac:dyDescent="0.2">
      <c r="A7" s="21">
        <v>1</v>
      </c>
      <c r="B7" s="5" t="s">
        <v>56</v>
      </c>
      <c r="C7" s="18" t="s">
        <v>54</v>
      </c>
      <c r="D7" s="74" t="s">
        <v>51</v>
      </c>
      <c r="E7" s="10" t="s">
        <v>49</v>
      </c>
      <c r="F7" s="19" t="s">
        <v>57</v>
      </c>
      <c r="G7" s="7" t="s">
        <v>40</v>
      </c>
      <c r="H7" s="9" t="s">
        <v>55</v>
      </c>
      <c r="I7" s="4" t="s">
        <v>39</v>
      </c>
      <c r="J7" s="11" t="s">
        <v>58</v>
      </c>
      <c r="K7" s="19" t="s">
        <v>62</v>
      </c>
      <c r="L7" s="8">
        <f>79107.34+705</f>
        <v>79812.34</v>
      </c>
      <c r="M7" s="8">
        <f>N7-L7</f>
        <v>16542.240000000005</v>
      </c>
      <c r="N7" s="8">
        <v>96354.58</v>
      </c>
      <c r="O7" s="6"/>
      <c r="P7" s="43">
        <v>15695.5</v>
      </c>
      <c r="R7" s="6"/>
    </row>
    <row r="8" spans="1:18" ht="48.75" x14ac:dyDescent="0.2">
      <c r="A8" s="21">
        <v>2</v>
      </c>
      <c r="B8" s="5" t="s">
        <v>50</v>
      </c>
      <c r="C8" s="18" t="s">
        <v>85</v>
      </c>
      <c r="D8" s="74" t="s">
        <v>59</v>
      </c>
      <c r="E8" s="10" t="s">
        <v>52</v>
      </c>
      <c r="F8" s="4" t="s">
        <v>39</v>
      </c>
      <c r="G8" s="7" t="s">
        <v>40</v>
      </c>
      <c r="H8" s="20" t="s">
        <v>60</v>
      </c>
      <c r="I8" s="4" t="s">
        <v>39</v>
      </c>
      <c r="J8" s="11" t="s">
        <v>53</v>
      </c>
      <c r="K8" s="21" t="s">
        <v>61</v>
      </c>
      <c r="L8" s="8">
        <v>48000</v>
      </c>
      <c r="M8" s="8">
        <f>L8*0.25</f>
        <v>12000</v>
      </c>
      <c r="N8" s="8">
        <f>L8+M8</f>
        <v>60000</v>
      </c>
      <c r="O8" s="6"/>
      <c r="P8" s="43">
        <v>60000</v>
      </c>
      <c r="Q8" s="6"/>
      <c r="R8" s="6"/>
    </row>
    <row r="9" spans="1:18" ht="21" x14ac:dyDescent="0.2">
      <c r="A9" s="21">
        <v>3</v>
      </c>
      <c r="B9" s="26" t="s">
        <v>69</v>
      </c>
      <c r="C9" s="18" t="s">
        <v>67</v>
      </c>
      <c r="D9" s="74" t="s">
        <v>71</v>
      </c>
      <c r="E9" s="10" t="s">
        <v>73</v>
      </c>
      <c r="F9" s="4" t="s">
        <v>39</v>
      </c>
      <c r="G9" s="7" t="s">
        <v>40</v>
      </c>
      <c r="H9" s="24" t="s">
        <v>74</v>
      </c>
      <c r="I9" s="4" t="s">
        <v>39</v>
      </c>
      <c r="J9" s="11" t="s">
        <v>76</v>
      </c>
      <c r="K9" s="27" t="s">
        <v>86</v>
      </c>
      <c r="L9" s="8">
        <v>52000</v>
      </c>
      <c r="M9" s="8">
        <v>0</v>
      </c>
      <c r="N9" s="8">
        <v>52000</v>
      </c>
      <c r="O9" s="6"/>
      <c r="P9" s="43">
        <v>51314.01</v>
      </c>
      <c r="Q9" s="6"/>
      <c r="R9" s="6"/>
    </row>
    <row r="10" spans="1:18" ht="21" x14ac:dyDescent="0.2">
      <c r="A10" s="21">
        <v>4</v>
      </c>
      <c r="B10" s="26" t="s">
        <v>70</v>
      </c>
      <c r="C10" s="18" t="s">
        <v>68</v>
      </c>
      <c r="D10" s="74" t="s">
        <v>72</v>
      </c>
      <c r="E10" s="10" t="s">
        <v>73</v>
      </c>
      <c r="F10" s="4" t="s">
        <v>39</v>
      </c>
      <c r="G10" s="7" t="s">
        <v>40</v>
      </c>
      <c r="H10" s="25" t="s">
        <v>75</v>
      </c>
      <c r="I10" s="4" t="s">
        <v>39</v>
      </c>
      <c r="J10" s="11" t="s">
        <v>76</v>
      </c>
      <c r="K10" s="27" t="s">
        <v>86</v>
      </c>
      <c r="L10" s="8">
        <v>53000</v>
      </c>
      <c r="M10" s="8">
        <v>0</v>
      </c>
      <c r="N10" s="8">
        <v>53000</v>
      </c>
      <c r="O10" s="6"/>
      <c r="P10" s="43">
        <v>46033.26</v>
      </c>
      <c r="Q10" s="6"/>
      <c r="R10" s="6"/>
    </row>
    <row r="11" spans="1:18" ht="42.75" thickBot="1" x14ac:dyDescent="0.25">
      <c r="A11" s="28">
        <v>5</v>
      </c>
      <c r="B11" s="29" t="s">
        <v>79</v>
      </c>
      <c r="C11" s="30" t="s">
        <v>80</v>
      </c>
      <c r="D11" s="31" t="s">
        <v>78</v>
      </c>
      <c r="E11" s="32" t="s">
        <v>81</v>
      </c>
      <c r="F11" s="28" t="s">
        <v>39</v>
      </c>
      <c r="G11" s="31" t="s">
        <v>40</v>
      </c>
      <c r="H11" s="33" t="s">
        <v>82</v>
      </c>
      <c r="I11" s="28" t="s">
        <v>39</v>
      </c>
      <c r="J11" s="34" t="s">
        <v>83</v>
      </c>
      <c r="K11" s="35" t="s">
        <v>84</v>
      </c>
      <c r="L11" s="36">
        <v>43414</v>
      </c>
      <c r="M11" s="36">
        <f>L11*0.25</f>
        <v>10853.5</v>
      </c>
      <c r="N11" s="36">
        <f>L11+M11</f>
        <v>54267.5</v>
      </c>
      <c r="O11" s="37"/>
      <c r="P11" s="88">
        <v>54267.5</v>
      </c>
      <c r="Q11" s="37"/>
      <c r="R11" s="37"/>
    </row>
    <row r="12" spans="1:18" ht="42" x14ac:dyDescent="0.2">
      <c r="A12" s="46">
        <v>6</v>
      </c>
      <c r="B12" s="57" t="s">
        <v>102</v>
      </c>
      <c r="C12" s="58" t="s">
        <v>116</v>
      </c>
      <c r="D12" s="47" t="s">
        <v>103</v>
      </c>
      <c r="E12" s="59" t="s">
        <v>104</v>
      </c>
      <c r="F12" s="46" t="s">
        <v>39</v>
      </c>
      <c r="G12" s="47" t="s">
        <v>40</v>
      </c>
      <c r="H12" s="48" t="s">
        <v>105</v>
      </c>
      <c r="I12" s="46" t="s">
        <v>39</v>
      </c>
      <c r="J12" s="49" t="s">
        <v>106</v>
      </c>
      <c r="K12" s="50" t="s">
        <v>61</v>
      </c>
      <c r="L12" s="51">
        <v>36000</v>
      </c>
      <c r="M12" s="51">
        <f>L12*0.25</f>
        <v>9000</v>
      </c>
      <c r="N12" s="51">
        <f>L12+M12</f>
        <v>45000</v>
      </c>
      <c r="O12" s="52"/>
      <c r="P12" s="43">
        <v>0</v>
      </c>
      <c r="Q12" s="52"/>
      <c r="R12" s="52"/>
    </row>
    <row r="13" spans="1:18" ht="32.450000000000003" customHeight="1" x14ac:dyDescent="0.2">
      <c r="A13" s="72">
        <v>7</v>
      </c>
      <c r="B13" s="79" t="s">
        <v>119</v>
      </c>
      <c r="C13" s="18" t="s">
        <v>120</v>
      </c>
      <c r="D13" s="74" t="s">
        <v>118</v>
      </c>
      <c r="E13" s="76" t="s">
        <v>121</v>
      </c>
      <c r="F13" s="72" t="s">
        <v>39</v>
      </c>
      <c r="G13" s="74" t="s">
        <v>40</v>
      </c>
      <c r="H13" s="78" t="s">
        <v>122</v>
      </c>
      <c r="I13" s="72" t="s">
        <v>39</v>
      </c>
      <c r="J13" s="77" t="s">
        <v>123</v>
      </c>
      <c r="K13" s="82" t="s">
        <v>124</v>
      </c>
      <c r="L13" s="75">
        <v>41387.11</v>
      </c>
      <c r="M13" s="75">
        <f>L13*0.25</f>
        <v>10346.7775</v>
      </c>
      <c r="N13" s="75">
        <f>L13+M13</f>
        <v>51733.887499999997</v>
      </c>
      <c r="O13" s="73"/>
      <c r="P13" s="43">
        <v>51733.89</v>
      </c>
      <c r="Q13" s="73"/>
      <c r="R13" s="73"/>
    </row>
    <row r="14" spans="1:18" ht="32.450000000000003" customHeight="1" x14ac:dyDescent="0.2">
      <c r="A14" s="4">
        <v>8</v>
      </c>
      <c r="B14" s="26" t="s">
        <v>233</v>
      </c>
      <c r="C14" s="18" t="s">
        <v>234</v>
      </c>
      <c r="D14" s="74" t="s">
        <v>235</v>
      </c>
      <c r="E14" s="10" t="s">
        <v>236</v>
      </c>
      <c r="F14" s="4" t="s">
        <v>39</v>
      </c>
      <c r="G14" s="7" t="s">
        <v>40</v>
      </c>
      <c r="H14" s="24" t="s">
        <v>237</v>
      </c>
      <c r="I14" s="4" t="s">
        <v>39</v>
      </c>
      <c r="J14" s="11" t="s">
        <v>238</v>
      </c>
      <c r="K14" s="44" t="s">
        <v>239</v>
      </c>
      <c r="L14" s="8">
        <v>49827.16</v>
      </c>
      <c r="M14" s="8">
        <f>L14*0.25</f>
        <v>12456.79</v>
      </c>
      <c r="N14" s="8">
        <f>L14+M14</f>
        <v>62283.950000000004</v>
      </c>
      <c r="O14" s="6"/>
      <c r="P14" s="43"/>
      <c r="Q14" s="6"/>
      <c r="R14" s="6"/>
    </row>
    <row r="15" spans="1:18" ht="32.450000000000003" customHeight="1" x14ac:dyDescent="0.2">
      <c r="A15" s="72">
        <v>9</v>
      </c>
      <c r="B15" s="26" t="s">
        <v>125</v>
      </c>
      <c r="C15" s="18" t="s">
        <v>127</v>
      </c>
      <c r="D15" s="74" t="s">
        <v>126</v>
      </c>
      <c r="E15" s="10" t="s">
        <v>73</v>
      </c>
      <c r="F15" s="4" t="s">
        <v>39</v>
      </c>
      <c r="G15" s="7" t="s">
        <v>40</v>
      </c>
      <c r="H15" s="24" t="s">
        <v>74</v>
      </c>
      <c r="I15" s="4" t="s">
        <v>39</v>
      </c>
      <c r="J15" s="11" t="s">
        <v>128</v>
      </c>
      <c r="K15" s="27" t="s">
        <v>86</v>
      </c>
      <c r="L15" s="8">
        <v>85000</v>
      </c>
      <c r="M15" s="8">
        <v>0</v>
      </c>
      <c r="N15" s="8">
        <f>L15</f>
        <v>85000</v>
      </c>
      <c r="O15" s="6"/>
      <c r="P15" s="43">
        <v>84272.39</v>
      </c>
      <c r="Q15" s="6"/>
      <c r="R15" s="6"/>
    </row>
    <row r="16" spans="1:18" ht="31.5" x14ac:dyDescent="0.2">
      <c r="A16" s="72">
        <v>10</v>
      </c>
      <c r="B16" s="26" t="s">
        <v>129</v>
      </c>
      <c r="C16" s="18" t="s">
        <v>130</v>
      </c>
      <c r="D16" s="21" t="s">
        <v>131</v>
      </c>
      <c r="E16" s="4" t="s">
        <v>49</v>
      </c>
      <c r="F16" s="4" t="s">
        <v>39</v>
      </c>
      <c r="G16" s="4" t="s">
        <v>40</v>
      </c>
      <c r="H16" s="9" t="s">
        <v>132</v>
      </c>
      <c r="I16" s="4" t="s">
        <v>39</v>
      </c>
      <c r="J16" s="4" t="s">
        <v>133</v>
      </c>
      <c r="K16" s="4" t="s">
        <v>134</v>
      </c>
      <c r="L16" s="8">
        <v>31625.96</v>
      </c>
      <c r="M16" s="8">
        <f>N16-L16</f>
        <v>4800.2700000000041</v>
      </c>
      <c r="N16" s="8">
        <v>36426.230000000003</v>
      </c>
      <c r="O16" s="4"/>
      <c r="P16" s="43">
        <v>16606</v>
      </c>
      <c r="Q16" s="4"/>
      <c r="R16" s="4"/>
    </row>
    <row r="17" spans="1:19" ht="31.5" x14ac:dyDescent="0.2">
      <c r="A17" s="72">
        <v>11</v>
      </c>
      <c r="B17" s="26" t="s">
        <v>135</v>
      </c>
      <c r="C17" s="18" t="s">
        <v>136</v>
      </c>
      <c r="D17" s="21" t="s">
        <v>137</v>
      </c>
      <c r="E17" s="4" t="s">
        <v>138</v>
      </c>
      <c r="F17" s="4" t="s">
        <v>39</v>
      </c>
      <c r="G17" s="4" t="s">
        <v>40</v>
      </c>
      <c r="H17" s="9" t="s">
        <v>139</v>
      </c>
      <c r="I17" s="4" t="s">
        <v>39</v>
      </c>
      <c r="J17" s="4" t="s">
        <v>140</v>
      </c>
      <c r="K17" s="4" t="s">
        <v>134</v>
      </c>
      <c r="L17" s="8">
        <v>48820</v>
      </c>
      <c r="M17" s="8">
        <f>L17*0.25</f>
        <v>12205</v>
      </c>
      <c r="N17" s="8">
        <f>L17+M17</f>
        <v>61025</v>
      </c>
      <c r="O17" s="4"/>
      <c r="P17" s="43">
        <v>61025</v>
      </c>
      <c r="Q17" s="4"/>
      <c r="R17" s="4"/>
    </row>
    <row r="18" spans="1:19" ht="21" x14ac:dyDescent="0.2">
      <c r="A18" s="72">
        <v>12</v>
      </c>
      <c r="B18" s="26" t="s">
        <v>141</v>
      </c>
      <c r="C18" s="18" t="s">
        <v>142</v>
      </c>
      <c r="D18" s="21" t="s">
        <v>143</v>
      </c>
      <c r="E18" s="4" t="s">
        <v>144</v>
      </c>
      <c r="F18" s="4" t="s">
        <v>39</v>
      </c>
      <c r="G18" s="4" t="s">
        <v>40</v>
      </c>
      <c r="H18" s="9" t="s">
        <v>145</v>
      </c>
      <c r="I18" s="4" t="s">
        <v>39</v>
      </c>
      <c r="J18" s="4" t="s">
        <v>140</v>
      </c>
      <c r="K18" s="4" t="s">
        <v>146</v>
      </c>
      <c r="L18" s="8">
        <v>49766.85</v>
      </c>
      <c r="M18" s="8">
        <f>L18*0.25</f>
        <v>12441.7125</v>
      </c>
      <c r="N18" s="8">
        <f>L18+M18</f>
        <v>62208.5625</v>
      </c>
      <c r="O18" s="4"/>
      <c r="P18" s="43">
        <v>62208.56</v>
      </c>
      <c r="Q18" s="4"/>
      <c r="R18" s="4"/>
    </row>
    <row r="19" spans="1:19" ht="31.5" x14ac:dyDescent="0.2">
      <c r="A19" s="72">
        <v>13</v>
      </c>
      <c r="B19" s="26" t="s">
        <v>87</v>
      </c>
      <c r="C19" s="18" t="s">
        <v>88</v>
      </c>
      <c r="D19" s="21" t="s">
        <v>89</v>
      </c>
      <c r="E19" s="4" t="s">
        <v>90</v>
      </c>
      <c r="F19" s="4" t="s">
        <v>39</v>
      </c>
      <c r="G19" s="4" t="s">
        <v>40</v>
      </c>
      <c r="H19" s="9" t="s">
        <v>92</v>
      </c>
      <c r="I19" s="45" t="s">
        <v>39</v>
      </c>
      <c r="J19" s="45" t="s">
        <v>91</v>
      </c>
      <c r="K19" s="45" t="s">
        <v>61</v>
      </c>
      <c r="L19" s="53">
        <v>49992</v>
      </c>
      <c r="M19" s="53">
        <f>L19*0.25</f>
        <v>12498</v>
      </c>
      <c r="N19" s="53">
        <f>L19+M19</f>
        <v>62490</v>
      </c>
      <c r="O19" s="45"/>
      <c r="P19" s="85">
        <v>5207.5</v>
      </c>
      <c r="Q19" s="45"/>
      <c r="R19" s="45"/>
    </row>
    <row r="20" spans="1:19" ht="21" x14ac:dyDescent="0.2">
      <c r="A20" s="72">
        <v>14</v>
      </c>
      <c r="B20" s="26" t="s">
        <v>147</v>
      </c>
      <c r="C20" s="18" t="s">
        <v>148</v>
      </c>
      <c r="D20" s="21" t="s">
        <v>149</v>
      </c>
      <c r="E20" s="10" t="s">
        <v>73</v>
      </c>
      <c r="F20" s="4" t="s">
        <v>39</v>
      </c>
      <c r="G20" s="7" t="s">
        <v>40</v>
      </c>
      <c r="H20" s="24" t="s">
        <v>74</v>
      </c>
      <c r="I20" s="4" t="s">
        <v>39</v>
      </c>
      <c r="J20" s="45" t="s">
        <v>150</v>
      </c>
      <c r="K20" s="27" t="s">
        <v>86</v>
      </c>
      <c r="L20" s="53">
        <v>53000</v>
      </c>
      <c r="M20" s="53">
        <v>0</v>
      </c>
      <c r="N20" s="53">
        <f>L20</f>
        <v>53000</v>
      </c>
      <c r="O20" s="56"/>
      <c r="P20" s="89"/>
      <c r="Q20" s="6"/>
      <c r="R20" s="6"/>
    </row>
    <row r="21" spans="1:19" ht="31.5" x14ac:dyDescent="0.2">
      <c r="A21" s="72">
        <v>15</v>
      </c>
      <c r="B21" s="26" t="s">
        <v>241</v>
      </c>
      <c r="C21" s="18" t="s">
        <v>244</v>
      </c>
      <c r="D21" s="21" t="s">
        <v>243</v>
      </c>
      <c r="E21" s="10" t="s">
        <v>242</v>
      </c>
      <c r="F21" s="4" t="s">
        <v>39</v>
      </c>
      <c r="G21" s="7" t="s">
        <v>40</v>
      </c>
      <c r="H21" s="24" t="s">
        <v>245</v>
      </c>
      <c r="I21" s="4" t="s">
        <v>39</v>
      </c>
      <c r="J21" s="45" t="s">
        <v>240</v>
      </c>
      <c r="K21" s="4" t="s">
        <v>134</v>
      </c>
      <c r="L21" s="53">
        <v>64000</v>
      </c>
      <c r="M21" s="53">
        <f>L21*0.25</f>
        <v>16000</v>
      </c>
      <c r="N21" s="53">
        <f>L21+M21</f>
        <v>80000</v>
      </c>
      <c r="O21" s="56"/>
      <c r="P21" s="43">
        <v>80000</v>
      </c>
      <c r="Q21" s="6"/>
      <c r="R21" s="6"/>
    </row>
    <row r="22" spans="1:19" ht="42" x14ac:dyDescent="0.2">
      <c r="A22" s="72">
        <v>16</v>
      </c>
      <c r="B22" s="60" t="s">
        <v>180</v>
      </c>
      <c r="C22" s="61" t="s">
        <v>181</v>
      </c>
      <c r="D22" s="21" t="s">
        <v>151</v>
      </c>
      <c r="E22" s="10" t="s">
        <v>182</v>
      </c>
      <c r="F22" s="4" t="s">
        <v>39</v>
      </c>
      <c r="G22" s="7" t="s">
        <v>40</v>
      </c>
      <c r="H22" s="24" t="s">
        <v>183</v>
      </c>
      <c r="I22" s="4" t="s">
        <v>39</v>
      </c>
      <c r="J22" s="45" t="s">
        <v>152</v>
      </c>
      <c r="K22" s="45" t="s">
        <v>134</v>
      </c>
      <c r="L22" s="8">
        <v>33425</v>
      </c>
      <c r="M22" s="8">
        <f>L22*0.25</f>
        <v>8356.25</v>
      </c>
      <c r="N22" s="8">
        <f>L22+M22</f>
        <v>41781.25</v>
      </c>
      <c r="O22" s="6"/>
      <c r="P22" s="85"/>
      <c r="Q22" s="6"/>
      <c r="R22" s="6"/>
    </row>
    <row r="23" spans="1:19" ht="31.5" x14ac:dyDescent="0.2">
      <c r="A23" s="72">
        <v>17</v>
      </c>
      <c r="B23" s="26" t="s">
        <v>153</v>
      </c>
      <c r="C23" s="18" t="s">
        <v>154</v>
      </c>
      <c r="D23" s="21" t="s">
        <v>155</v>
      </c>
      <c r="E23" s="10" t="s">
        <v>156</v>
      </c>
      <c r="F23" s="4" t="s">
        <v>39</v>
      </c>
      <c r="G23" s="7" t="s">
        <v>40</v>
      </c>
      <c r="H23" s="24" t="s">
        <v>157</v>
      </c>
      <c r="I23" s="4" t="s">
        <v>39</v>
      </c>
      <c r="J23" s="45" t="s">
        <v>97</v>
      </c>
      <c r="K23" s="45" t="s">
        <v>124</v>
      </c>
      <c r="L23" s="8">
        <v>48000</v>
      </c>
      <c r="M23" s="8">
        <f>L23*0.25</f>
        <v>12000</v>
      </c>
      <c r="N23" s="8">
        <f>L23+M23</f>
        <v>60000</v>
      </c>
      <c r="O23" s="6"/>
      <c r="P23" s="85"/>
      <c r="Q23" s="6"/>
      <c r="R23" s="6"/>
    </row>
    <row r="24" spans="1:19" ht="31.5" x14ac:dyDescent="0.2">
      <c r="A24" s="72">
        <v>18</v>
      </c>
      <c r="B24" s="26" t="s">
        <v>158</v>
      </c>
      <c r="C24" s="18" t="s">
        <v>159</v>
      </c>
      <c r="D24" s="21" t="s">
        <v>160</v>
      </c>
      <c r="E24" s="10" t="s">
        <v>163</v>
      </c>
      <c r="F24" s="4" t="s">
        <v>39</v>
      </c>
      <c r="G24" s="7" t="s">
        <v>40</v>
      </c>
      <c r="H24" s="24" t="s">
        <v>162</v>
      </c>
      <c r="I24" s="4" t="s">
        <v>39</v>
      </c>
      <c r="J24" s="45" t="s">
        <v>161</v>
      </c>
      <c r="K24" s="45" t="s">
        <v>124</v>
      </c>
      <c r="L24" s="8">
        <v>47840</v>
      </c>
      <c r="M24" s="8">
        <f>L24*0.25</f>
        <v>11960</v>
      </c>
      <c r="N24" s="8">
        <f>L24+M24</f>
        <v>59800</v>
      </c>
      <c r="O24" s="6"/>
      <c r="P24" s="85">
        <v>59800</v>
      </c>
      <c r="Q24" s="6"/>
      <c r="R24" s="6"/>
    </row>
    <row r="25" spans="1:19" ht="31.5" x14ac:dyDescent="0.2">
      <c r="A25" s="72">
        <v>19</v>
      </c>
      <c r="B25" s="60" t="s">
        <v>164</v>
      </c>
      <c r="C25" s="61" t="s">
        <v>165</v>
      </c>
      <c r="D25" s="21" t="s">
        <v>166</v>
      </c>
      <c r="E25" s="10" t="s">
        <v>81</v>
      </c>
      <c r="F25" s="4" t="s">
        <v>39</v>
      </c>
      <c r="G25" s="7" t="s">
        <v>40</v>
      </c>
      <c r="H25" s="24" t="s">
        <v>167</v>
      </c>
      <c r="I25" s="4" t="s">
        <v>39</v>
      </c>
      <c r="J25" s="45" t="s">
        <v>168</v>
      </c>
      <c r="K25" s="45" t="s">
        <v>134</v>
      </c>
      <c r="L25" s="8">
        <v>46370</v>
      </c>
      <c r="M25" s="8">
        <f>N25-L25</f>
        <v>2318.5</v>
      </c>
      <c r="N25" s="8">
        <v>48688.5</v>
      </c>
      <c r="O25" s="6"/>
      <c r="P25" s="85">
        <v>0</v>
      </c>
      <c r="Q25" s="85"/>
      <c r="R25" s="6"/>
      <c r="S25" s="86"/>
    </row>
    <row r="26" spans="1:19" ht="21" x14ac:dyDescent="0.2">
      <c r="A26" s="72">
        <v>20</v>
      </c>
      <c r="B26" s="60" t="s">
        <v>169</v>
      </c>
      <c r="C26" s="61" t="s">
        <v>170</v>
      </c>
      <c r="D26" s="21" t="s">
        <v>171</v>
      </c>
      <c r="E26" s="10" t="s">
        <v>81</v>
      </c>
      <c r="F26" s="4" t="s">
        <v>39</v>
      </c>
      <c r="G26" s="7" t="s">
        <v>40</v>
      </c>
      <c r="H26" s="24" t="s">
        <v>172</v>
      </c>
      <c r="I26" s="4" t="s">
        <v>39</v>
      </c>
      <c r="J26" s="45" t="s">
        <v>173</v>
      </c>
      <c r="K26" s="45" t="s">
        <v>134</v>
      </c>
      <c r="L26" s="8">
        <v>199800</v>
      </c>
      <c r="M26" s="8">
        <f>L26*0.25</f>
        <v>49950</v>
      </c>
      <c r="N26" s="8">
        <f t="shared" ref="N26:N33" si="0">L26+M26</f>
        <v>249750</v>
      </c>
      <c r="O26" s="6"/>
      <c r="P26" s="85">
        <v>249750</v>
      </c>
      <c r="Q26" s="85"/>
      <c r="R26" s="6"/>
      <c r="S26" s="86"/>
    </row>
    <row r="27" spans="1:19" ht="31.5" x14ac:dyDescent="0.2">
      <c r="A27" s="72">
        <v>21</v>
      </c>
      <c r="B27" s="60" t="s">
        <v>174</v>
      </c>
      <c r="C27" s="61" t="s">
        <v>175</v>
      </c>
      <c r="D27" s="21" t="s">
        <v>176</v>
      </c>
      <c r="E27" s="10" t="s">
        <v>177</v>
      </c>
      <c r="F27" s="4" t="s">
        <v>39</v>
      </c>
      <c r="G27" s="7" t="s">
        <v>40</v>
      </c>
      <c r="H27" s="24" t="s">
        <v>178</v>
      </c>
      <c r="I27" s="4" t="s">
        <v>39</v>
      </c>
      <c r="J27" s="45" t="s">
        <v>179</v>
      </c>
      <c r="K27" s="45" t="s">
        <v>124</v>
      </c>
      <c r="L27" s="8">
        <v>23240</v>
      </c>
      <c r="M27" s="8">
        <f>L27*0.25</f>
        <v>5810</v>
      </c>
      <c r="N27" s="8">
        <f t="shared" si="0"/>
        <v>29050</v>
      </c>
      <c r="O27" s="6"/>
      <c r="P27" s="85"/>
      <c r="Q27" s="85"/>
      <c r="R27" s="6"/>
    </row>
    <row r="28" spans="1:19" ht="42" x14ac:dyDescent="0.2">
      <c r="A28" s="72">
        <v>22</v>
      </c>
      <c r="B28" s="60" t="s">
        <v>327</v>
      </c>
      <c r="C28" s="61" t="s">
        <v>317</v>
      </c>
      <c r="D28" s="21" t="s">
        <v>318</v>
      </c>
      <c r="E28" s="76" t="s">
        <v>326</v>
      </c>
      <c r="F28" s="21"/>
      <c r="G28" s="74" t="s">
        <v>40</v>
      </c>
      <c r="H28" s="78" t="s">
        <v>347</v>
      </c>
      <c r="I28" s="72" t="s">
        <v>39</v>
      </c>
      <c r="J28" s="19" t="s">
        <v>371</v>
      </c>
      <c r="K28" s="45" t="s">
        <v>346</v>
      </c>
      <c r="L28" s="75">
        <v>148410</v>
      </c>
      <c r="M28" s="75">
        <f>L28*0.25</f>
        <v>37102.5</v>
      </c>
      <c r="N28" s="75">
        <f t="shared" si="0"/>
        <v>185512.5</v>
      </c>
      <c r="O28" s="75"/>
      <c r="P28" s="85"/>
      <c r="Q28" s="85"/>
      <c r="R28" s="73"/>
    </row>
    <row r="29" spans="1:19" ht="42" x14ac:dyDescent="0.2">
      <c r="A29" s="72">
        <v>23</v>
      </c>
      <c r="B29" s="60" t="s">
        <v>343</v>
      </c>
      <c r="C29" s="61" t="s">
        <v>344</v>
      </c>
      <c r="D29" s="21" t="s">
        <v>333</v>
      </c>
      <c r="E29" s="76" t="s">
        <v>81</v>
      </c>
      <c r="F29" s="72" t="s">
        <v>39</v>
      </c>
      <c r="G29" s="74" t="s">
        <v>40</v>
      </c>
      <c r="H29" s="80" t="s">
        <v>82</v>
      </c>
      <c r="I29" s="72" t="s">
        <v>39</v>
      </c>
      <c r="J29" s="45" t="s">
        <v>345</v>
      </c>
      <c r="K29" s="45" t="s">
        <v>134</v>
      </c>
      <c r="L29" s="75">
        <v>49825.06</v>
      </c>
      <c r="M29" s="75">
        <f>L29*0.25</f>
        <v>12456.264999999999</v>
      </c>
      <c r="N29" s="75">
        <f t="shared" si="0"/>
        <v>62281.324999999997</v>
      </c>
      <c r="O29" s="73"/>
      <c r="P29" s="85"/>
      <c r="Q29" s="85"/>
      <c r="R29" s="73"/>
    </row>
    <row r="30" spans="1:19" ht="31.5" x14ac:dyDescent="0.2">
      <c r="A30" s="72">
        <v>24</v>
      </c>
      <c r="B30" s="60" t="s">
        <v>352</v>
      </c>
      <c r="C30" s="61" t="s">
        <v>348</v>
      </c>
      <c r="D30" s="21" t="s">
        <v>334</v>
      </c>
      <c r="E30" s="76" t="s">
        <v>350</v>
      </c>
      <c r="F30" s="19" t="s">
        <v>351</v>
      </c>
      <c r="G30" s="74" t="s">
        <v>40</v>
      </c>
      <c r="H30" s="84" t="s">
        <v>349</v>
      </c>
      <c r="I30" s="72" t="s">
        <v>39</v>
      </c>
      <c r="J30" s="45" t="s">
        <v>345</v>
      </c>
      <c r="K30" s="45" t="s">
        <v>61</v>
      </c>
      <c r="L30" s="75">
        <v>85400</v>
      </c>
      <c r="M30" s="75">
        <f>L30*0.25</f>
        <v>21350</v>
      </c>
      <c r="N30" s="75">
        <f t="shared" si="0"/>
        <v>106750</v>
      </c>
      <c r="O30" s="73"/>
      <c r="P30" s="85"/>
      <c r="Q30" s="85"/>
      <c r="R30" s="73"/>
    </row>
    <row r="31" spans="1:19" ht="42" x14ac:dyDescent="0.2">
      <c r="A31" s="72">
        <v>25</v>
      </c>
      <c r="B31" s="60" t="s">
        <v>354</v>
      </c>
      <c r="C31" s="61" t="s">
        <v>337</v>
      </c>
      <c r="D31" s="21" t="s">
        <v>335</v>
      </c>
      <c r="E31" s="76" t="s">
        <v>353</v>
      </c>
      <c r="F31" s="72" t="s">
        <v>39</v>
      </c>
      <c r="G31" s="74" t="s">
        <v>40</v>
      </c>
      <c r="H31" s="80" t="s">
        <v>82</v>
      </c>
      <c r="I31" s="72" t="s">
        <v>39</v>
      </c>
      <c r="J31" s="45" t="s">
        <v>336</v>
      </c>
      <c r="K31" s="45" t="s">
        <v>124</v>
      </c>
      <c r="L31" s="75">
        <v>93077.77</v>
      </c>
      <c r="M31" s="75">
        <v>19017.57</v>
      </c>
      <c r="N31" s="75">
        <f t="shared" si="0"/>
        <v>112095.34</v>
      </c>
      <c r="O31" s="73"/>
      <c r="P31" s="85"/>
      <c r="Q31" s="85"/>
      <c r="R31" s="73"/>
    </row>
    <row r="32" spans="1:19" s="71" customFormat="1" ht="31.5" x14ac:dyDescent="0.2">
      <c r="A32" s="72">
        <v>26</v>
      </c>
      <c r="B32" s="60" t="s">
        <v>358</v>
      </c>
      <c r="C32" s="61" t="s">
        <v>359</v>
      </c>
      <c r="D32" s="19" t="s">
        <v>363</v>
      </c>
      <c r="E32" s="76" t="s">
        <v>360</v>
      </c>
      <c r="F32" s="72" t="s">
        <v>39</v>
      </c>
      <c r="G32" s="74" t="s">
        <v>40</v>
      </c>
      <c r="H32" s="80" t="s">
        <v>361</v>
      </c>
      <c r="I32" s="72" t="s">
        <v>39</v>
      </c>
      <c r="J32" s="45" t="s">
        <v>362</v>
      </c>
      <c r="K32" s="45" t="s">
        <v>124</v>
      </c>
      <c r="L32" s="75">
        <f>13600+17850</f>
        <v>31450</v>
      </c>
      <c r="M32" s="75">
        <f>3400+4462.5</f>
        <v>7862.5</v>
      </c>
      <c r="N32" s="75">
        <f t="shared" si="0"/>
        <v>39312.5</v>
      </c>
      <c r="O32" s="73"/>
      <c r="P32" s="85">
        <f>17000</f>
        <v>17000</v>
      </c>
      <c r="Q32" s="85"/>
      <c r="R32" s="73"/>
    </row>
    <row r="33" spans="1:18" ht="30" customHeight="1" thickBot="1" x14ac:dyDescent="0.25">
      <c r="A33" s="28">
        <v>27</v>
      </c>
      <c r="B33" s="103" t="s">
        <v>355</v>
      </c>
      <c r="C33" s="104" t="s">
        <v>340</v>
      </c>
      <c r="D33" s="99" t="s">
        <v>338</v>
      </c>
      <c r="E33" s="32" t="s">
        <v>356</v>
      </c>
      <c r="F33" s="28" t="s">
        <v>39</v>
      </c>
      <c r="G33" s="31" t="s">
        <v>40</v>
      </c>
      <c r="H33" s="33" t="s">
        <v>357</v>
      </c>
      <c r="I33" s="28" t="s">
        <v>39</v>
      </c>
      <c r="J33" s="105" t="s">
        <v>339</v>
      </c>
      <c r="K33" s="105" t="s">
        <v>346</v>
      </c>
      <c r="L33" s="36">
        <v>24640</v>
      </c>
      <c r="M33" s="36">
        <f>L33*0.25</f>
        <v>6160</v>
      </c>
      <c r="N33" s="36">
        <f t="shared" si="0"/>
        <v>30800</v>
      </c>
      <c r="O33" s="37"/>
      <c r="P33" s="106"/>
      <c r="Q33" s="106"/>
      <c r="R33" s="37"/>
    </row>
    <row r="34" spans="1:18" x14ac:dyDescent="0.2">
      <c r="L34" s="22"/>
      <c r="M34" s="22"/>
      <c r="N34" s="22"/>
    </row>
    <row r="35" spans="1:18" x14ac:dyDescent="0.2">
      <c r="L35" s="22"/>
      <c r="M35" s="22"/>
      <c r="N35" s="22"/>
    </row>
    <row r="36" spans="1:18" x14ac:dyDescent="0.2">
      <c r="L36" s="22"/>
      <c r="M36" s="22"/>
      <c r="N36" s="22"/>
    </row>
    <row r="37" spans="1:18" x14ac:dyDescent="0.2">
      <c r="L37" s="22"/>
      <c r="M37" s="22"/>
      <c r="N37" s="22"/>
    </row>
    <row r="38" spans="1:18" x14ac:dyDescent="0.2">
      <c r="L38" s="22"/>
      <c r="M38" s="22"/>
      <c r="N38" s="22"/>
    </row>
    <row r="39" spans="1:18" x14ac:dyDescent="0.2">
      <c r="L39" s="22"/>
      <c r="M39" s="22"/>
      <c r="N39" s="22"/>
    </row>
    <row r="40" spans="1:18" x14ac:dyDescent="0.2">
      <c r="L40" s="22"/>
      <c r="M40" s="22"/>
      <c r="N40" s="22"/>
    </row>
    <row r="41" spans="1:18" x14ac:dyDescent="0.2">
      <c r="L41" s="22"/>
      <c r="M41" s="22"/>
      <c r="N41" s="22"/>
    </row>
    <row r="42" spans="1:18" x14ac:dyDescent="0.2">
      <c r="L42" s="22"/>
      <c r="M42" s="22"/>
      <c r="N42" s="22"/>
    </row>
    <row r="43" spans="1:18" x14ac:dyDescent="0.2">
      <c r="L43" s="22"/>
      <c r="M43" s="22"/>
      <c r="N43" s="22"/>
    </row>
    <row r="44" spans="1:18" x14ac:dyDescent="0.2">
      <c r="L44" s="22"/>
      <c r="M44" s="22"/>
      <c r="N44" s="22"/>
    </row>
    <row r="45" spans="1:18" x14ac:dyDescent="0.2">
      <c r="L45" s="22"/>
      <c r="M45" s="22"/>
      <c r="N45" s="22"/>
    </row>
    <row r="46" spans="1:18" x14ac:dyDescent="0.2">
      <c r="L46" s="22"/>
      <c r="M46" s="22"/>
      <c r="N46" s="22"/>
    </row>
    <row r="47" spans="1:18" x14ac:dyDescent="0.2">
      <c r="L47" s="22"/>
      <c r="M47" s="22"/>
      <c r="N47" s="22"/>
    </row>
    <row r="48" spans="1:18" x14ac:dyDescent="0.2">
      <c r="L48" s="22"/>
      <c r="M48" s="22"/>
      <c r="N48" s="22"/>
    </row>
    <row r="49" spans="12:14" x14ac:dyDescent="0.2">
      <c r="L49" s="22"/>
      <c r="M49" s="22"/>
      <c r="N49" s="22"/>
    </row>
    <row r="50" spans="12:14" x14ac:dyDescent="0.2">
      <c r="L50" s="22"/>
      <c r="M50" s="22"/>
      <c r="N50" s="22"/>
    </row>
    <row r="51" spans="12:14" x14ac:dyDescent="0.2">
      <c r="L51" s="22"/>
      <c r="M51" s="22"/>
      <c r="N51" s="22"/>
    </row>
    <row r="52" spans="12:14" x14ac:dyDescent="0.2">
      <c r="L52" s="22"/>
      <c r="M52" s="22"/>
      <c r="N52" s="22"/>
    </row>
    <row r="53" spans="12:14" x14ac:dyDescent="0.2">
      <c r="L53" s="22"/>
      <c r="M53" s="22"/>
      <c r="N53" s="22"/>
    </row>
    <row r="54" spans="12:14" x14ac:dyDescent="0.2">
      <c r="L54" s="22"/>
      <c r="M54" s="22"/>
      <c r="N54" s="22"/>
    </row>
    <row r="55" spans="12:14" x14ac:dyDescent="0.2">
      <c r="L55" s="22"/>
      <c r="M55" s="22"/>
      <c r="N55" s="22"/>
    </row>
    <row r="56" spans="12:14" x14ac:dyDescent="0.2">
      <c r="L56" s="22"/>
      <c r="M56" s="22"/>
      <c r="N56" s="22"/>
    </row>
    <row r="57" spans="12:14" x14ac:dyDescent="0.2">
      <c r="L57" s="22"/>
      <c r="M57" s="22"/>
      <c r="N57" s="22"/>
    </row>
    <row r="58" spans="12:14" x14ac:dyDescent="0.2">
      <c r="L58" s="22"/>
      <c r="M58" s="22"/>
      <c r="N58" s="22"/>
    </row>
    <row r="59" spans="12:14" x14ac:dyDescent="0.2">
      <c r="L59" s="22"/>
      <c r="M59" s="22"/>
      <c r="N59" s="22"/>
    </row>
    <row r="60" spans="12:14" x14ac:dyDescent="0.2">
      <c r="L60" s="22"/>
      <c r="M60" s="22"/>
      <c r="N60" s="22"/>
    </row>
    <row r="61" spans="12:14" x14ac:dyDescent="0.2">
      <c r="L61" s="22"/>
      <c r="M61" s="22"/>
      <c r="N61" s="22"/>
    </row>
    <row r="62" spans="12:14" x14ac:dyDescent="0.2">
      <c r="L62" s="22"/>
      <c r="M62" s="22"/>
      <c r="N62" s="22"/>
    </row>
    <row r="63" spans="12:14" x14ac:dyDescent="0.2">
      <c r="L63" s="22"/>
      <c r="M63" s="22"/>
      <c r="N63" s="22"/>
    </row>
    <row r="64" spans="12:14" x14ac:dyDescent="0.2">
      <c r="L64" s="22"/>
      <c r="M64" s="22"/>
      <c r="N64" s="22"/>
    </row>
    <row r="65" spans="12:14" x14ac:dyDescent="0.2">
      <c r="L65" s="22"/>
      <c r="M65" s="22"/>
      <c r="N65" s="22"/>
    </row>
    <row r="66" spans="12:14" x14ac:dyDescent="0.2">
      <c r="L66" s="22"/>
      <c r="M66" s="22"/>
      <c r="N66" s="22"/>
    </row>
    <row r="67" spans="12:14" x14ac:dyDescent="0.2">
      <c r="L67" s="22"/>
      <c r="M67" s="22"/>
      <c r="N67" s="22"/>
    </row>
    <row r="68" spans="12:14" x14ac:dyDescent="0.2">
      <c r="L68" s="22"/>
      <c r="M68" s="22"/>
      <c r="N68" s="22"/>
    </row>
    <row r="69" spans="12:14" x14ac:dyDescent="0.2">
      <c r="L69" s="22"/>
      <c r="M69" s="22"/>
      <c r="N69" s="22"/>
    </row>
    <row r="70" spans="12:14" x14ac:dyDescent="0.2">
      <c r="L70" s="22"/>
      <c r="M70" s="22"/>
      <c r="N70" s="22"/>
    </row>
    <row r="71" spans="12:14" x14ac:dyDescent="0.2">
      <c r="L71" s="22"/>
      <c r="M71" s="22"/>
      <c r="N71" s="22"/>
    </row>
    <row r="72" spans="12:14" x14ac:dyDescent="0.2">
      <c r="L72" s="22"/>
      <c r="M72" s="22"/>
      <c r="N72" s="22"/>
    </row>
    <row r="73" spans="12:14" x14ac:dyDescent="0.2">
      <c r="L73" s="22"/>
      <c r="M73" s="22"/>
      <c r="N73" s="22"/>
    </row>
    <row r="74" spans="12:14" x14ac:dyDescent="0.2">
      <c r="L74" s="22"/>
      <c r="M74" s="22"/>
      <c r="N74" s="22"/>
    </row>
    <row r="75" spans="12:14" x14ac:dyDescent="0.2">
      <c r="L75" s="22"/>
      <c r="M75" s="22"/>
      <c r="N75" s="22"/>
    </row>
    <row r="76" spans="12:14" x14ac:dyDescent="0.2">
      <c r="L76" s="22"/>
      <c r="M76" s="22"/>
      <c r="N76" s="22"/>
    </row>
    <row r="77" spans="12:14" x14ac:dyDescent="0.2">
      <c r="L77" s="22"/>
      <c r="M77" s="22"/>
      <c r="N77" s="22"/>
    </row>
    <row r="78" spans="12:14" x14ac:dyDescent="0.2">
      <c r="L78" s="22"/>
      <c r="M78" s="22"/>
      <c r="N78" s="22"/>
    </row>
    <row r="79" spans="12:14" x14ac:dyDescent="0.2">
      <c r="L79" s="22"/>
      <c r="M79" s="22"/>
      <c r="N79" s="22"/>
    </row>
    <row r="80" spans="12:14" x14ac:dyDescent="0.2">
      <c r="L80" s="22"/>
      <c r="M80" s="22"/>
      <c r="N80" s="22"/>
    </row>
    <row r="81" spans="12:14" x14ac:dyDescent="0.2">
      <c r="L81" s="22"/>
      <c r="M81" s="22"/>
      <c r="N81" s="22"/>
    </row>
    <row r="82" spans="12:14" x14ac:dyDescent="0.2">
      <c r="L82" s="22"/>
      <c r="M82" s="22"/>
      <c r="N82" s="22"/>
    </row>
    <row r="83" spans="12:14" x14ac:dyDescent="0.2">
      <c r="L83" s="22"/>
      <c r="M83" s="22"/>
      <c r="N83" s="22"/>
    </row>
    <row r="84" spans="12:14" x14ac:dyDescent="0.2">
      <c r="L84" s="22"/>
      <c r="M84" s="22"/>
      <c r="N84" s="22"/>
    </row>
    <row r="85" spans="12:14" x14ac:dyDescent="0.2">
      <c r="L85" s="22"/>
      <c r="M85" s="22"/>
      <c r="N85" s="22"/>
    </row>
    <row r="86" spans="12:14" x14ac:dyDescent="0.2">
      <c r="L86" s="22"/>
      <c r="M86" s="22"/>
      <c r="N86" s="22"/>
    </row>
    <row r="87" spans="12:14" x14ac:dyDescent="0.2">
      <c r="L87" s="22"/>
      <c r="M87" s="22"/>
      <c r="N87" s="22"/>
    </row>
    <row r="88" spans="12:14" x14ac:dyDescent="0.2">
      <c r="L88" s="22"/>
      <c r="M88" s="22"/>
      <c r="N88" s="22"/>
    </row>
    <row r="89" spans="12:14" x14ac:dyDescent="0.2">
      <c r="L89" s="22"/>
      <c r="M89" s="22"/>
      <c r="N89" s="22"/>
    </row>
    <row r="90" spans="12:14" x14ac:dyDescent="0.2">
      <c r="L90" s="22"/>
      <c r="M90" s="22"/>
      <c r="N90" s="22"/>
    </row>
    <row r="91" spans="12:14" x14ac:dyDescent="0.2">
      <c r="L91" s="22"/>
      <c r="M91" s="22"/>
      <c r="N91" s="22"/>
    </row>
    <row r="92" spans="12:14" x14ac:dyDescent="0.2">
      <c r="L92" s="22"/>
      <c r="M92" s="22"/>
      <c r="N92" s="22"/>
    </row>
    <row r="93" spans="12:14" x14ac:dyDescent="0.2">
      <c r="L93" s="22"/>
      <c r="M93" s="22"/>
      <c r="N93" s="22"/>
    </row>
    <row r="94" spans="12:14" x14ac:dyDescent="0.2">
      <c r="L94" s="22"/>
      <c r="M94" s="22"/>
      <c r="N94" s="22"/>
    </row>
    <row r="95" spans="12:14" x14ac:dyDescent="0.2">
      <c r="L95" s="22"/>
      <c r="M95" s="22"/>
      <c r="N95" s="22"/>
    </row>
    <row r="96" spans="12:14" x14ac:dyDescent="0.2">
      <c r="L96" s="22"/>
      <c r="M96" s="22"/>
      <c r="N96" s="22"/>
    </row>
    <row r="97" spans="12:14" x14ac:dyDescent="0.2">
      <c r="L97" s="22"/>
      <c r="M97" s="22"/>
      <c r="N97" s="22"/>
    </row>
    <row r="98" spans="12:14" x14ac:dyDescent="0.2">
      <c r="L98" s="22"/>
      <c r="M98" s="22"/>
      <c r="N98" s="22"/>
    </row>
    <row r="99" spans="12:14" x14ac:dyDescent="0.2">
      <c r="L99" s="22"/>
      <c r="M99" s="22"/>
      <c r="N99" s="22"/>
    </row>
    <row r="100" spans="12:14" x14ac:dyDescent="0.2">
      <c r="L100" s="22"/>
      <c r="M100" s="22"/>
      <c r="N100" s="22"/>
    </row>
    <row r="101" spans="12:14" x14ac:dyDescent="0.2">
      <c r="L101" s="22"/>
      <c r="M101" s="22"/>
      <c r="N101" s="22"/>
    </row>
    <row r="102" spans="12:14" x14ac:dyDescent="0.2">
      <c r="L102" s="22"/>
      <c r="M102" s="22"/>
      <c r="N102" s="22"/>
    </row>
    <row r="103" spans="12:14" x14ac:dyDescent="0.2">
      <c r="L103" s="22"/>
      <c r="M103" s="22"/>
      <c r="N103" s="22"/>
    </row>
    <row r="104" spans="12:14" x14ac:dyDescent="0.2">
      <c r="L104" s="22"/>
      <c r="M104" s="22"/>
      <c r="N104" s="22"/>
    </row>
    <row r="105" spans="12:14" x14ac:dyDescent="0.2">
      <c r="L105" s="22"/>
      <c r="M105" s="22"/>
      <c r="N105" s="22"/>
    </row>
    <row r="106" spans="12:14" x14ac:dyDescent="0.2">
      <c r="L106" s="22"/>
      <c r="M106" s="22"/>
      <c r="N106" s="22"/>
    </row>
    <row r="107" spans="12:14" x14ac:dyDescent="0.2">
      <c r="L107" s="22"/>
      <c r="M107" s="22"/>
      <c r="N107" s="22"/>
    </row>
    <row r="108" spans="12:14" x14ac:dyDescent="0.2">
      <c r="L108" s="22"/>
      <c r="M108" s="22"/>
      <c r="N108" s="22"/>
    </row>
    <row r="109" spans="12:14" x14ac:dyDescent="0.2">
      <c r="L109" s="22"/>
      <c r="M109" s="22"/>
      <c r="N109" s="22"/>
    </row>
    <row r="110" spans="12:14" x14ac:dyDescent="0.2">
      <c r="L110" s="22"/>
      <c r="M110" s="22"/>
      <c r="N110" s="22"/>
    </row>
    <row r="111" spans="12:14" x14ac:dyDescent="0.2">
      <c r="L111" s="22"/>
      <c r="M111" s="22"/>
      <c r="N111" s="22"/>
    </row>
    <row r="112" spans="12:14" x14ac:dyDescent="0.2">
      <c r="L112" s="22"/>
      <c r="M112" s="22"/>
      <c r="N112" s="22"/>
    </row>
    <row r="113" spans="12:14" x14ac:dyDescent="0.2">
      <c r="L113" s="22"/>
      <c r="M113" s="22"/>
      <c r="N113" s="22"/>
    </row>
    <row r="114" spans="12:14" x14ac:dyDescent="0.2">
      <c r="L114" s="22"/>
      <c r="M114" s="22"/>
      <c r="N114" s="22"/>
    </row>
    <row r="115" spans="12:14" x14ac:dyDescent="0.2">
      <c r="L115" s="22"/>
      <c r="M115" s="22"/>
      <c r="N115" s="22"/>
    </row>
    <row r="116" spans="12:14" x14ac:dyDescent="0.2">
      <c r="L116" s="22"/>
      <c r="M116" s="22"/>
      <c r="N116" s="22"/>
    </row>
    <row r="117" spans="12:14" x14ac:dyDescent="0.2">
      <c r="L117" s="22"/>
      <c r="M117" s="22"/>
      <c r="N117" s="22"/>
    </row>
    <row r="118" spans="12:14" x14ac:dyDescent="0.2">
      <c r="L118" s="22"/>
      <c r="M118" s="22"/>
      <c r="N118" s="22"/>
    </row>
    <row r="119" spans="12:14" x14ac:dyDescent="0.2">
      <c r="L119" s="22"/>
      <c r="M119" s="22"/>
      <c r="N119" s="22"/>
    </row>
    <row r="120" spans="12:14" x14ac:dyDescent="0.2">
      <c r="L120" s="22"/>
      <c r="M120" s="22"/>
      <c r="N120" s="22"/>
    </row>
    <row r="121" spans="12:14" x14ac:dyDescent="0.2">
      <c r="L121" s="22"/>
      <c r="M121" s="22"/>
      <c r="N121" s="22"/>
    </row>
    <row r="122" spans="12:14" x14ac:dyDescent="0.2">
      <c r="L122" s="22"/>
      <c r="M122" s="22"/>
      <c r="N122" s="22"/>
    </row>
    <row r="123" spans="12:14" x14ac:dyDescent="0.2">
      <c r="L123" s="22"/>
      <c r="M123" s="22"/>
      <c r="N123" s="22"/>
    </row>
    <row r="124" spans="12:14" x14ac:dyDescent="0.2">
      <c r="L124" s="22"/>
      <c r="M124" s="22"/>
      <c r="N124" s="22"/>
    </row>
    <row r="125" spans="12:14" x14ac:dyDescent="0.2">
      <c r="L125" s="22"/>
      <c r="M125" s="22"/>
      <c r="N125" s="22"/>
    </row>
    <row r="126" spans="12:14" x14ac:dyDescent="0.2">
      <c r="L126" s="22"/>
      <c r="M126" s="22"/>
      <c r="N126" s="22"/>
    </row>
    <row r="127" spans="12:14" x14ac:dyDescent="0.2">
      <c r="L127" s="22"/>
      <c r="M127" s="22"/>
      <c r="N127" s="22"/>
    </row>
    <row r="128" spans="12:14" x14ac:dyDescent="0.2">
      <c r="L128" s="22"/>
      <c r="M128" s="22"/>
      <c r="N128" s="22"/>
    </row>
    <row r="129" spans="12:14" x14ac:dyDescent="0.2">
      <c r="L129" s="22"/>
      <c r="M129" s="22"/>
      <c r="N129" s="22"/>
    </row>
    <row r="130" spans="12:14" x14ac:dyDescent="0.2">
      <c r="L130" s="22"/>
      <c r="M130" s="22"/>
      <c r="N130" s="22"/>
    </row>
    <row r="131" spans="12:14" x14ac:dyDescent="0.2">
      <c r="L131" s="22"/>
      <c r="M131" s="22"/>
      <c r="N131" s="22"/>
    </row>
    <row r="132" spans="12:14" x14ac:dyDescent="0.2">
      <c r="L132" s="22"/>
      <c r="M132" s="22"/>
      <c r="N132" s="22"/>
    </row>
    <row r="133" spans="12:14" x14ac:dyDescent="0.2">
      <c r="L133" s="22"/>
      <c r="M133" s="22"/>
      <c r="N133" s="22"/>
    </row>
    <row r="134" spans="12:14" x14ac:dyDescent="0.2">
      <c r="L134" s="22"/>
      <c r="M134" s="22"/>
      <c r="N134" s="22"/>
    </row>
    <row r="135" spans="12:14" x14ac:dyDescent="0.2">
      <c r="L135" s="22"/>
      <c r="M135" s="22"/>
      <c r="N135" s="22"/>
    </row>
    <row r="136" spans="12:14" x14ac:dyDescent="0.2">
      <c r="L136" s="22"/>
      <c r="M136" s="22"/>
      <c r="N136" s="22"/>
    </row>
    <row r="137" spans="12:14" x14ac:dyDescent="0.2">
      <c r="L137" s="22"/>
      <c r="M137" s="22"/>
      <c r="N137" s="22"/>
    </row>
    <row r="138" spans="12:14" x14ac:dyDescent="0.2">
      <c r="L138" s="22"/>
      <c r="M138" s="22"/>
      <c r="N138" s="22"/>
    </row>
    <row r="139" spans="12:14" x14ac:dyDescent="0.2">
      <c r="L139" s="22"/>
      <c r="M139" s="22"/>
      <c r="N139" s="22"/>
    </row>
    <row r="140" spans="12:14" x14ac:dyDescent="0.2">
      <c r="L140" s="22"/>
      <c r="M140" s="22"/>
      <c r="N140" s="22"/>
    </row>
    <row r="141" spans="12:14" x14ac:dyDescent="0.2">
      <c r="L141" s="22"/>
      <c r="M141" s="22"/>
      <c r="N141" s="22"/>
    </row>
    <row r="142" spans="12:14" x14ac:dyDescent="0.2">
      <c r="L142" s="22"/>
      <c r="M142" s="22"/>
      <c r="N142" s="22"/>
    </row>
    <row r="143" spans="12:14" x14ac:dyDescent="0.2">
      <c r="L143" s="22"/>
      <c r="M143" s="22"/>
      <c r="N143" s="22"/>
    </row>
    <row r="144" spans="12:14" x14ac:dyDescent="0.2">
      <c r="L144" s="22"/>
      <c r="M144" s="22"/>
      <c r="N144" s="22"/>
    </row>
    <row r="145" spans="12:14" x14ac:dyDescent="0.2">
      <c r="L145" s="22"/>
      <c r="M145" s="22"/>
      <c r="N145" s="22"/>
    </row>
    <row r="146" spans="12:14" x14ac:dyDescent="0.2">
      <c r="L146" s="22"/>
      <c r="M146" s="22"/>
      <c r="N146" s="22"/>
    </row>
    <row r="147" spans="12:14" x14ac:dyDescent="0.2">
      <c r="L147" s="22"/>
      <c r="M147" s="22"/>
      <c r="N147" s="22"/>
    </row>
    <row r="148" spans="12:14" x14ac:dyDescent="0.2">
      <c r="L148" s="22"/>
      <c r="M148" s="22"/>
      <c r="N148" s="22"/>
    </row>
    <row r="149" spans="12:14" x14ac:dyDescent="0.2">
      <c r="L149" s="22"/>
      <c r="M149" s="22"/>
      <c r="N149" s="22"/>
    </row>
    <row r="150" spans="12:14" x14ac:dyDescent="0.2">
      <c r="L150" s="22"/>
      <c r="M150" s="22"/>
      <c r="N150" s="22"/>
    </row>
    <row r="151" spans="12:14" x14ac:dyDescent="0.2">
      <c r="L151" s="22"/>
      <c r="M151" s="22"/>
      <c r="N151" s="22"/>
    </row>
    <row r="152" spans="12:14" x14ac:dyDescent="0.2">
      <c r="L152" s="22"/>
      <c r="M152" s="22"/>
      <c r="N152" s="22"/>
    </row>
    <row r="153" spans="12:14" x14ac:dyDescent="0.2">
      <c r="L153" s="22"/>
      <c r="M153" s="22"/>
      <c r="N153" s="22"/>
    </row>
    <row r="154" spans="12:14" x14ac:dyDescent="0.2">
      <c r="L154" s="22"/>
      <c r="M154" s="22"/>
      <c r="N154" s="22"/>
    </row>
    <row r="155" spans="12:14" x14ac:dyDescent="0.2">
      <c r="L155" s="22"/>
      <c r="M155" s="22"/>
      <c r="N155" s="22"/>
    </row>
    <row r="156" spans="12:14" x14ac:dyDescent="0.2">
      <c r="L156" s="22"/>
      <c r="M156" s="22"/>
      <c r="N156" s="22"/>
    </row>
    <row r="157" spans="12:14" x14ac:dyDescent="0.2">
      <c r="L157" s="22"/>
      <c r="M157" s="22"/>
      <c r="N157" s="22"/>
    </row>
    <row r="158" spans="12:14" x14ac:dyDescent="0.2">
      <c r="L158" s="22"/>
      <c r="M158" s="22"/>
      <c r="N158" s="22"/>
    </row>
    <row r="159" spans="12:14" x14ac:dyDescent="0.2">
      <c r="L159" s="22"/>
      <c r="M159" s="22"/>
      <c r="N159" s="22"/>
    </row>
    <row r="160" spans="12:14" x14ac:dyDescent="0.2">
      <c r="L160" s="22"/>
      <c r="M160" s="22"/>
      <c r="N160" s="22"/>
    </row>
    <row r="161" spans="12:14" x14ac:dyDescent="0.2">
      <c r="L161" s="22"/>
      <c r="M161" s="22"/>
      <c r="N161" s="22"/>
    </row>
    <row r="162" spans="12:14" x14ac:dyDescent="0.2">
      <c r="L162" s="22"/>
      <c r="M162" s="22"/>
      <c r="N162" s="22"/>
    </row>
    <row r="163" spans="12:14" x14ac:dyDescent="0.2">
      <c r="L163" s="22"/>
      <c r="M163" s="22"/>
      <c r="N163" s="22"/>
    </row>
    <row r="164" spans="12:14" x14ac:dyDescent="0.2">
      <c r="L164" s="22"/>
      <c r="M164" s="22"/>
      <c r="N164" s="22"/>
    </row>
    <row r="165" spans="12:14" x14ac:dyDescent="0.2">
      <c r="L165" s="22"/>
      <c r="M165" s="22"/>
      <c r="N165" s="22"/>
    </row>
    <row r="166" spans="12:14" x14ac:dyDescent="0.2">
      <c r="L166" s="22"/>
      <c r="M166" s="22"/>
      <c r="N166" s="22"/>
    </row>
    <row r="167" spans="12:14" x14ac:dyDescent="0.2">
      <c r="L167" s="22"/>
      <c r="M167" s="22"/>
      <c r="N167" s="22"/>
    </row>
    <row r="168" spans="12:14" x14ac:dyDescent="0.2">
      <c r="L168" s="22"/>
      <c r="M168" s="22"/>
      <c r="N168" s="22"/>
    </row>
    <row r="169" spans="12:14" x14ac:dyDescent="0.2">
      <c r="L169" s="22"/>
      <c r="M169" s="22"/>
      <c r="N169" s="22"/>
    </row>
    <row r="170" spans="12:14" x14ac:dyDescent="0.2">
      <c r="L170" s="22"/>
      <c r="M170" s="22"/>
      <c r="N170" s="22"/>
    </row>
    <row r="171" spans="12:14" x14ac:dyDescent="0.2">
      <c r="L171" s="22"/>
      <c r="M171" s="22"/>
      <c r="N171" s="22"/>
    </row>
    <row r="172" spans="12:14" x14ac:dyDescent="0.2">
      <c r="L172" s="22"/>
      <c r="M172" s="22"/>
      <c r="N172" s="22"/>
    </row>
    <row r="173" spans="12:14" x14ac:dyDescent="0.2">
      <c r="L173" s="22"/>
      <c r="M173" s="22"/>
      <c r="N173" s="22"/>
    </row>
    <row r="174" spans="12:14" x14ac:dyDescent="0.2">
      <c r="L174" s="22"/>
      <c r="M174" s="22"/>
      <c r="N174" s="22"/>
    </row>
    <row r="175" spans="12:14" x14ac:dyDescent="0.2">
      <c r="L175" s="22"/>
      <c r="M175" s="22"/>
      <c r="N175" s="22"/>
    </row>
    <row r="176" spans="12:14" x14ac:dyDescent="0.2">
      <c r="L176" s="22"/>
      <c r="M176" s="22"/>
      <c r="N176" s="22"/>
    </row>
    <row r="177" spans="12:14" x14ac:dyDescent="0.2">
      <c r="L177" s="22"/>
      <c r="M177" s="22"/>
      <c r="N177" s="22"/>
    </row>
    <row r="178" spans="12:14" x14ac:dyDescent="0.2">
      <c r="L178" s="22"/>
      <c r="M178" s="22"/>
      <c r="N178" s="22"/>
    </row>
    <row r="179" spans="12:14" x14ac:dyDescent="0.2">
      <c r="L179" s="22"/>
      <c r="M179" s="22"/>
      <c r="N179" s="22"/>
    </row>
    <row r="180" spans="12:14" x14ac:dyDescent="0.2">
      <c r="L180" s="22"/>
      <c r="M180" s="22"/>
      <c r="N180" s="22"/>
    </row>
    <row r="181" spans="12:14" x14ac:dyDescent="0.2">
      <c r="L181" s="22"/>
      <c r="M181" s="22"/>
      <c r="N181" s="22"/>
    </row>
    <row r="182" spans="12:14" x14ac:dyDescent="0.2">
      <c r="L182" s="22"/>
      <c r="M182" s="22"/>
      <c r="N182" s="22"/>
    </row>
    <row r="183" spans="12:14" x14ac:dyDescent="0.2">
      <c r="L183" s="22"/>
      <c r="M183" s="22"/>
      <c r="N183" s="22"/>
    </row>
    <row r="184" spans="12:14" x14ac:dyDescent="0.2">
      <c r="L184" s="22"/>
      <c r="M184" s="22"/>
      <c r="N184" s="22"/>
    </row>
    <row r="185" spans="12:14" x14ac:dyDescent="0.2">
      <c r="L185" s="22"/>
      <c r="M185" s="22"/>
      <c r="N185" s="22"/>
    </row>
    <row r="186" spans="12:14" x14ac:dyDescent="0.2">
      <c r="L186" s="22"/>
      <c r="M186" s="22"/>
      <c r="N186" s="22"/>
    </row>
    <row r="187" spans="12:14" x14ac:dyDescent="0.2">
      <c r="L187" s="22"/>
      <c r="M187" s="22"/>
      <c r="N187" s="22"/>
    </row>
    <row r="188" spans="12:14" x14ac:dyDescent="0.2">
      <c r="L188" s="22"/>
      <c r="M188" s="22"/>
      <c r="N188" s="22"/>
    </row>
    <row r="189" spans="12:14" x14ac:dyDescent="0.2">
      <c r="L189" s="22"/>
      <c r="M189" s="22"/>
      <c r="N189" s="22"/>
    </row>
    <row r="190" spans="12:14" x14ac:dyDescent="0.2">
      <c r="L190" s="22"/>
      <c r="M190" s="22"/>
      <c r="N190" s="22"/>
    </row>
    <row r="191" spans="12:14" x14ac:dyDescent="0.2">
      <c r="L191" s="22"/>
      <c r="M191" s="22"/>
      <c r="N191" s="22"/>
    </row>
    <row r="192" spans="12:14" x14ac:dyDescent="0.2">
      <c r="L192" s="22"/>
      <c r="M192" s="22"/>
      <c r="N192" s="22"/>
    </row>
    <row r="193" spans="12:14" x14ac:dyDescent="0.2">
      <c r="L193" s="22"/>
      <c r="M193" s="22"/>
      <c r="N193" s="22"/>
    </row>
    <row r="194" spans="12:14" x14ac:dyDescent="0.2">
      <c r="L194" s="22"/>
      <c r="M194" s="22"/>
      <c r="N194" s="22"/>
    </row>
    <row r="195" spans="12:14" x14ac:dyDescent="0.2">
      <c r="L195" s="22"/>
      <c r="M195" s="22"/>
      <c r="N195" s="22"/>
    </row>
    <row r="196" spans="12:14" x14ac:dyDescent="0.2">
      <c r="L196" s="22"/>
      <c r="M196" s="22"/>
      <c r="N196" s="22"/>
    </row>
    <row r="197" spans="12:14" x14ac:dyDescent="0.2">
      <c r="L197" s="22"/>
      <c r="M197" s="22"/>
      <c r="N197" s="22"/>
    </row>
    <row r="198" spans="12:14" x14ac:dyDescent="0.2">
      <c r="L198" s="22"/>
      <c r="M198" s="22"/>
      <c r="N198" s="22"/>
    </row>
    <row r="199" spans="12:14" x14ac:dyDescent="0.2">
      <c r="L199" s="22"/>
      <c r="M199" s="22"/>
      <c r="N199" s="22"/>
    </row>
    <row r="200" spans="12:14" x14ac:dyDescent="0.2">
      <c r="L200" s="22"/>
      <c r="M200" s="22"/>
      <c r="N200" s="22"/>
    </row>
    <row r="201" spans="12:14" x14ac:dyDescent="0.2">
      <c r="L201" s="22"/>
      <c r="M201" s="22"/>
      <c r="N201" s="22"/>
    </row>
    <row r="202" spans="12:14" x14ac:dyDescent="0.2">
      <c r="L202" s="22"/>
      <c r="M202" s="22"/>
      <c r="N202" s="22"/>
    </row>
    <row r="203" spans="12:14" x14ac:dyDescent="0.2">
      <c r="L203" s="22"/>
      <c r="M203" s="22"/>
      <c r="N203" s="22"/>
    </row>
    <row r="204" spans="12:14" x14ac:dyDescent="0.2">
      <c r="L204" s="22"/>
      <c r="M204" s="22"/>
      <c r="N204" s="22"/>
    </row>
    <row r="205" spans="12:14" x14ac:dyDescent="0.2">
      <c r="L205" s="22"/>
      <c r="M205" s="22"/>
      <c r="N205" s="22"/>
    </row>
    <row r="206" spans="12:14" x14ac:dyDescent="0.2">
      <c r="L206" s="22"/>
      <c r="M206" s="22"/>
      <c r="N206" s="22"/>
    </row>
    <row r="207" spans="12:14" x14ac:dyDescent="0.2">
      <c r="L207" s="22"/>
      <c r="M207" s="22"/>
      <c r="N207" s="22"/>
    </row>
    <row r="208" spans="12:14" x14ac:dyDescent="0.2">
      <c r="L208" s="22"/>
      <c r="M208" s="22"/>
      <c r="N208" s="22"/>
    </row>
    <row r="209" spans="12:14" x14ac:dyDescent="0.2">
      <c r="L209" s="22"/>
      <c r="M209" s="22"/>
      <c r="N209" s="22"/>
    </row>
    <row r="210" spans="12:14" x14ac:dyDescent="0.2">
      <c r="L210" s="22"/>
      <c r="M210" s="22"/>
      <c r="N210" s="22"/>
    </row>
    <row r="211" spans="12:14" x14ac:dyDescent="0.2">
      <c r="L211" s="22"/>
      <c r="M211" s="22"/>
      <c r="N211" s="22"/>
    </row>
    <row r="212" spans="12:14" x14ac:dyDescent="0.2">
      <c r="L212" s="22"/>
      <c r="M212" s="22"/>
      <c r="N212" s="22"/>
    </row>
    <row r="213" spans="12:14" x14ac:dyDescent="0.2">
      <c r="L213" s="22"/>
      <c r="M213" s="22"/>
      <c r="N213" s="22"/>
    </row>
    <row r="214" spans="12:14" x14ac:dyDescent="0.2">
      <c r="L214" s="22"/>
      <c r="M214" s="22"/>
      <c r="N214" s="22"/>
    </row>
    <row r="215" spans="12:14" x14ac:dyDescent="0.2">
      <c r="L215" s="22"/>
      <c r="M215" s="22"/>
      <c r="N215" s="22"/>
    </row>
    <row r="216" spans="12:14" x14ac:dyDescent="0.2">
      <c r="L216" s="22"/>
      <c r="M216" s="22"/>
      <c r="N216" s="22"/>
    </row>
    <row r="217" spans="12:14" x14ac:dyDescent="0.2">
      <c r="L217" s="22"/>
      <c r="M217" s="22"/>
      <c r="N217" s="22"/>
    </row>
    <row r="218" spans="12:14" x14ac:dyDescent="0.2">
      <c r="L218" s="22"/>
      <c r="M218" s="22"/>
      <c r="N218" s="22"/>
    </row>
    <row r="219" spans="12:14" x14ac:dyDescent="0.2">
      <c r="L219" s="22"/>
      <c r="M219" s="22"/>
      <c r="N219" s="22"/>
    </row>
    <row r="220" spans="12:14" x14ac:dyDescent="0.2">
      <c r="L220" s="22"/>
      <c r="M220" s="22"/>
      <c r="N220" s="22"/>
    </row>
    <row r="221" spans="12:14" x14ac:dyDescent="0.2">
      <c r="L221" s="22"/>
      <c r="M221" s="22"/>
      <c r="N221" s="22"/>
    </row>
    <row r="222" spans="12:14" x14ac:dyDescent="0.2">
      <c r="L222" s="22"/>
      <c r="M222" s="22"/>
      <c r="N222" s="22"/>
    </row>
    <row r="223" spans="12:14" x14ac:dyDescent="0.2">
      <c r="L223" s="22"/>
      <c r="M223" s="22"/>
      <c r="N223" s="22"/>
    </row>
    <row r="224" spans="12:14" x14ac:dyDescent="0.2">
      <c r="L224" s="22"/>
      <c r="M224" s="22"/>
      <c r="N224" s="22"/>
    </row>
    <row r="225" spans="12:14" x14ac:dyDescent="0.2">
      <c r="L225" s="22"/>
      <c r="M225" s="22"/>
      <c r="N225" s="22"/>
    </row>
    <row r="226" spans="12:14" x14ac:dyDescent="0.2">
      <c r="L226" s="22"/>
      <c r="M226" s="22"/>
      <c r="N226" s="22"/>
    </row>
    <row r="227" spans="12:14" x14ac:dyDescent="0.2">
      <c r="L227" s="22"/>
      <c r="M227" s="22"/>
      <c r="N227" s="22"/>
    </row>
    <row r="228" spans="12:14" x14ac:dyDescent="0.2">
      <c r="L228" s="22"/>
      <c r="M228" s="22"/>
      <c r="N228" s="22"/>
    </row>
    <row r="229" spans="12:14" x14ac:dyDescent="0.2">
      <c r="L229" s="22"/>
      <c r="M229" s="22"/>
      <c r="N229" s="22"/>
    </row>
    <row r="230" spans="12:14" x14ac:dyDescent="0.2">
      <c r="L230" s="22"/>
      <c r="M230" s="22"/>
      <c r="N230" s="22"/>
    </row>
    <row r="231" spans="12:14" x14ac:dyDescent="0.2">
      <c r="L231" s="22"/>
      <c r="M231" s="22"/>
      <c r="N231" s="22"/>
    </row>
    <row r="232" spans="12:14" x14ac:dyDescent="0.2">
      <c r="L232" s="22"/>
      <c r="M232" s="22"/>
      <c r="N232" s="22"/>
    </row>
    <row r="233" spans="12:14" x14ac:dyDescent="0.2">
      <c r="L233" s="22"/>
      <c r="M233" s="22"/>
      <c r="N233" s="22"/>
    </row>
    <row r="234" spans="12:14" x14ac:dyDescent="0.2">
      <c r="L234" s="22"/>
      <c r="M234" s="22"/>
      <c r="N234" s="22"/>
    </row>
    <row r="235" spans="12:14" x14ac:dyDescent="0.2">
      <c r="L235" s="22"/>
      <c r="M235" s="22"/>
      <c r="N235" s="22"/>
    </row>
    <row r="236" spans="12:14" x14ac:dyDescent="0.2">
      <c r="L236" s="22"/>
      <c r="M236" s="22"/>
      <c r="N236" s="22"/>
    </row>
    <row r="237" spans="12:14" x14ac:dyDescent="0.2">
      <c r="L237" s="22"/>
      <c r="M237" s="22"/>
      <c r="N237" s="22"/>
    </row>
    <row r="238" spans="12:14" x14ac:dyDescent="0.2">
      <c r="L238" s="22"/>
      <c r="M238" s="22"/>
      <c r="N238" s="22"/>
    </row>
    <row r="239" spans="12:14" x14ac:dyDescent="0.2">
      <c r="L239" s="22"/>
      <c r="M239" s="22"/>
      <c r="N239" s="22"/>
    </row>
    <row r="240" spans="12:14" x14ac:dyDescent="0.2">
      <c r="L240" s="22"/>
      <c r="M240" s="22"/>
      <c r="N240" s="22"/>
    </row>
    <row r="241" spans="12:14" x14ac:dyDescent="0.2">
      <c r="L241" s="22"/>
      <c r="M241" s="22"/>
      <c r="N241" s="22"/>
    </row>
    <row r="242" spans="12:14" x14ac:dyDescent="0.2">
      <c r="L242" s="22"/>
      <c r="M242" s="22"/>
      <c r="N242" s="22"/>
    </row>
    <row r="243" spans="12:14" x14ac:dyDescent="0.2">
      <c r="L243" s="22"/>
      <c r="M243" s="22"/>
      <c r="N243" s="22"/>
    </row>
    <row r="244" spans="12:14" x14ac:dyDescent="0.2">
      <c r="L244" s="22"/>
      <c r="M244" s="22"/>
      <c r="N244" s="22"/>
    </row>
    <row r="245" spans="12:14" x14ac:dyDescent="0.2">
      <c r="L245" s="22"/>
      <c r="M245" s="22"/>
      <c r="N245" s="22"/>
    </row>
    <row r="246" spans="12:14" x14ac:dyDescent="0.2">
      <c r="L246" s="22"/>
      <c r="M246" s="22"/>
      <c r="N246" s="22"/>
    </row>
    <row r="247" spans="12:14" x14ac:dyDescent="0.2">
      <c r="L247" s="22"/>
      <c r="M247" s="22"/>
      <c r="N247" s="22"/>
    </row>
    <row r="248" spans="12:14" x14ac:dyDescent="0.2">
      <c r="L248" s="22"/>
      <c r="M248" s="22"/>
      <c r="N248" s="22"/>
    </row>
    <row r="249" spans="12:14" x14ac:dyDescent="0.2">
      <c r="L249" s="22"/>
      <c r="M249" s="22"/>
      <c r="N249" s="22"/>
    </row>
    <row r="250" spans="12:14" x14ac:dyDescent="0.2">
      <c r="L250" s="22"/>
      <c r="M250" s="22"/>
      <c r="N250" s="22"/>
    </row>
    <row r="251" spans="12:14" x14ac:dyDescent="0.2">
      <c r="L251" s="22"/>
      <c r="M251" s="22"/>
      <c r="N251" s="22"/>
    </row>
    <row r="252" spans="12:14" x14ac:dyDescent="0.2">
      <c r="L252" s="22"/>
      <c r="M252" s="22"/>
      <c r="N252" s="22"/>
    </row>
    <row r="253" spans="12:14" x14ac:dyDescent="0.2">
      <c r="L253" s="22"/>
      <c r="M253" s="22"/>
      <c r="N253" s="22"/>
    </row>
    <row r="254" spans="12:14" x14ac:dyDescent="0.2">
      <c r="L254" s="22"/>
      <c r="M254" s="22"/>
      <c r="N254" s="22"/>
    </row>
    <row r="255" spans="12:14" x14ac:dyDescent="0.2">
      <c r="L255" s="22"/>
      <c r="M255" s="22"/>
      <c r="N255" s="22"/>
    </row>
    <row r="256" spans="12:14" x14ac:dyDescent="0.2">
      <c r="L256" s="22"/>
      <c r="M256" s="22"/>
      <c r="N256" s="22"/>
    </row>
    <row r="257" spans="12:14" x14ac:dyDescent="0.2">
      <c r="L257" s="22"/>
      <c r="M257" s="22"/>
      <c r="N257" s="22"/>
    </row>
    <row r="258" spans="12:14" x14ac:dyDescent="0.2">
      <c r="L258" s="22"/>
      <c r="M258" s="22"/>
      <c r="N258" s="22"/>
    </row>
    <row r="259" spans="12:14" x14ac:dyDescent="0.2">
      <c r="L259" s="22"/>
      <c r="M259" s="22"/>
      <c r="N259" s="22"/>
    </row>
    <row r="260" spans="12:14" x14ac:dyDescent="0.2">
      <c r="L260" s="22"/>
      <c r="M260" s="22"/>
      <c r="N260" s="22"/>
    </row>
    <row r="261" spans="12:14" x14ac:dyDescent="0.2">
      <c r="L261" s="22"/>
      <c r="M261" s="22"/>
      <c r="N261" s="22"/>
    </row>
    <row r="262" spans="12:14" x14ac:dyDescent="0.2">
      <c r="L262" s="22"/>
      <c r="M262" s="22"/>
      <c r="N262" s="22"/>
    </row>
    <row r="263" spans="12:14" x14ac:dyDescent="0.2">
      <c r="L263" s="22"/>
      <c r="M263" s="22"/>
      <c r="N263" s="22"/>
    </row>
    <row r="264" spans="12:14" x14ac:dyDescent="0.2">
      <c r="L264" s="22"/>
      <c r="M264" s="22"/>
      <c r="N264" s="22"/>
    </row>
    <row r="265" spans="12:14" x14ac:dyDescent="0.2">
      <c r="L265" s="22"/>
      <c r="M265" s="22"/>
      <c r="N265" s="22"/>
    </row>
    <row r="266" spans="12:14" x14ac:dyDescent="0.2">
      <c r="L266" s="22"/>
      <c r="M266" s="22"/>
      <c r="N266" s="22"/>
    </row>
    <row r="267" spans="12:14" x14ac:dyDescent="0.2">
      <c r="L267" s="22"/>
      <c r="M267" s="22"/>
      <c r="N267" s="22"/>
    </row>
    <row r="268" spans="12:14" x14ac:dyDescent="0.2">
      <c r="L268" s="22"/>
      <c r="M268" s="22"/>
      <c r="N268" s="22"/>
    </row>
    <row r="269" spans="12:14" x14ac:dyDescent="0.2">
      <c r="L269" s="22"/>
      <c r="M269" s="22"/>
      <c r="N269" s="22"/>
    </row>
    <row r="270" spans="12:14" x14ac:dyDescent="0.2">
      <c r="L270" s="22"/>
      <c r="M270" s="22"/>
      <c r="N270" s="22"/>
    </row>
    <row r="271" spans="12:14" x14ac:dyDescent="0.2">
      <c r="L271" s="22"/>
      <c r="M271" s="22"/>
      <c r="N271" s="22"/>
    </row>
    <row r="272" spans="12:14" x14ac:dyDescent="0.2">
      <c r="L272" s="22"/>
      <c r="M272" s="22"/>
      <c r="N272" s="22"/>
    </row>
    <row r="273" spans="12:14" x14ac:dyDescent="0.2">
      <c r="L273" s="22"/>
      <c r="M273" s="22"/>
      <c r="N273" s="22"/>
    </row>
    <row r="274" spans="12:14" x14ac:dyDescent="0.2">
      <c r="L274" s="22"/>
      <c r="M274" s="22"/>
      <c r="N274" s="22"/>
    </row>
    <row r="275" spans="12:14" x14ac:dyDescent="0.2">
      <c r="L275" s="22"/>
      <c r="M275" s="22"/>
      <c r="N275" s="22"/>
    </row>
    <row r="276" spans="12:14" x14ac:dyDescent="0.2">
      <c r="L276" s="22"/>
      <c r="M276" s="22"/>
      <c r="N276" s="22"/>
    </row>
    <row r="277" spans="12:14" x14ac:dyDescent="0.2">
      <c r="L277" s="22"/>
      <c r="M277" s="22"/>
      <c r="N277" s="22"/>
    </row>
    <row r="278" spans="12:14" x14ac:dyDescent="0.2">
      <c r="L278" s="22"/>
      <c r="M278" s="22"/>
      <c r="N278" s="22"/>
    </row>
    <row r="279" spans="12:14" x14ac:dyDescent="0.2">
      <c r="L279" s="22"/>
      <c r="M279" s="22"/>
      <c r="N279" s="22"/>
    </row>
    <row r="280" spans="12:14" x14ac:dyDescent="0.2">
      <c r="L280" s="22"/>
      <c r="M280" s="22"/>
      <c r="N280" s="22"/>
    </row>
    <row r="281" spans="12:14" x14ac:dyDescent="0.2">
      <c r="L281" s="22"/>
      <c r="M281" s="22"/>
      <c r="N281" s="22"/>
    </row>
    <row r="282" spans="12:14" x14ac:dyDescent="0.2">
      <c r="L282" s="22"/>
      <c r="M282" s="22"/>
      <c r="N282" s="22"/>
    </row>
    <row r="283" spans="12:14" x14ac:dyDescent="0.2">
      <c r="L283" s="22"/>
      <c r="M283" s="22"/>
      <c r="N283" s="22"/>
    </row>
    <row r="284" spans="12:14" x14ac:dyDescent="0.2">
      <c r="L284" s="22"/>
      <c r="M284" s="22"/>
      <c r="N284" s="22"/>
    </row>
    <row r="285" spans="12:14" x14ac:dyDescent="0.2">
      <c r="L285" s="22"/>
      <c r="M285" s="22"/>
      <c r="N285" s="22"/>
    </row>
    <row r="286" spans="12:14" x14ac:dyDescent="0.2">
      <c r="L286" s="22"/>
      <c r="M286" s="22"/>
      <c r="N286" s="22"/>
    </row>
    <row r="287" spans="12:14" x14ac:dyDescent="0.2">
      <c r="L287" s="22"/>
      <c r="M287" s="22"/>
      <c r="N287" s="22"/>
    </row>
    <row r="288" spans="12:14" x14ac:dyDescent="0.2">
      <c r="L288" s="22"/>
      <c r="M288" s="22"/>
      <c r="N288" s="22"/>
    </row>
    <row r="289" spans="12:14" x14ac:dyDescent="0.2">
      <c r="L289" s="22"/>
      <c r="M289" s="22"/>
      <c r="N289" s="22"/>
    </row>
    <row r="290" spans="12:14" x14ac:dyDescent="0.2">
      <c r="L290" s="22"/>
      <c r="M290" s="22"/>
      <c r="N290" s="22"/>
    </row>
    <row r="291" spans="12:14" x14ac:dyDescent="0.2">
      <c r="L291" s="22"/>
      <c r="M291" s="22"/>
      <c r="N291" s="22"/>
    </row>
    <row r="292" spans="12:14" x14ac:dyDescent="0.2">
      <c r="L292" s="22"/>
      <c r="M292" s="22"/>
      <c r="N292" s="22"/>
    </row>
    <row r="293" spans="12:14" x14ac:dyDescent="0.2">
      <c r="L293" s="22"/>
      <c r="M293" s="22"/>
      <c r="N293" s="22"/>
    </row>
    <row r="294" spans="12:14" x14ac:dyDescent="0.2">
      <c r="L294" s="22"/>
      <c r="M294" s="22"/>
      <c r="N294" s="22"/>
    </row>
    <row r="295" spans="12:14" x14ac:dyDescent="0.2">
      <c r="L295" s="22"/>
      <c r="M295" s="22"/>
      <c r="N295" s="22"/>
    </row>
    <row r="296" spans="12:14" x14ac:dyDescent="0.2">
      <c r="L296" s="22"/>
      <c r="M296" s="22"/>
      <c r="N296" s="22"/>
    </row>
    <row r="297" spans="12:14" x14ac:dyDescent="0.2">
      <c r="L297" s="22"/>
      <c r="M297" s="22"/>
      <c r="N297" s="22"/>
    </row>
    <row r="298" spans="12:14" x14ac:dyDescent="0.2">
      <c r="L298" s="22"/>
      <c r="M298" s="22"/>
      <c r="N298" s="22"/>
    </row>
    <row r="299" spans="12:14" x14ac:dyDescent="0.2">
      <c r="L299" s="22"/>
      <c r="M299" s="22"/>
      <c r="N299" s="22"/>
    </row>
    <row r="300" spans="12:14" x14ac:dyDescent="0.2">
      <c r="L300" s="22"/>
      <c r="M300" s="22"/>
      <c r="N300" s="22"/>
    </row>
    <row r="301" spans="12:14" x14ac:dyDescent="0.2">
      <c r="L301" s="22"/>
      <c r="M301" s="22"/>
      <c r="N301" s="22"/>
    </row>
    <row r="302" spans="12:14" x14ac:dyDescent="0.2">
      <c r="L302" s="22"/>
      <c r="M302" s="22"/>
      <c r="N302" s="22"/>
    </row>
    <row r="303" spans="12:14" x14ac:dyDescent="0.2">
      <c r="L303" s="22"/>
      <c r="M303" s="22"/>
      <c r="N303" s="22"/>
    </row>
    <row r="304" spans="12:14" x14ac:dyDescent="0.2">
      <c r="L304" s="22"/>
      <c r="M304" s="22"/>
      <c r="N304" s="22"/>
    </row>
    <row r="305" spans="12:14" x14ac:dyDescent="0.2">
      <c r="L305" s="22"/>
      <c r="M305" s="22"/>
      <c r="N305" s="22"/>
    </row>
    <row r="306" spans="12:14" x14ac:dyDescent="0.2">
      <c r="L306" s="22"/>
      <c r="M306" s="22"/>
      <c r="N306" s="22"/>
    </row>
    <row r="307" spans="12:14" x14ac:dyDescent="0.2">
      <c r="L307" s="22"/>
      <c r="M307" s="22"/>
      <c r="N307" s="22"/>
    </row>
    <row r="308" spans="12:14" x14ac:dyDescent="0.2">
      <c r="L308" s="22"/>
      <c r="M308" s="22"/>
      <c r="N308" s="22"/>
    </row>
    <row r="309" spans="12:14" x14ac:dyDescent="0.2">
      <c r="L309" s="22"/>
      <c r="M309" s="22"/>
      <c r="N309" s="22"/>
    </row>
    <row r="310" spans="12:14" x14ac:dyDescent="0.2">
      <c r="L310" s="22"/>
      <c r="M310" s="22"/>
      <c r="N310" s="22"/>
    </row>
    <row r="311" spans="12:14" x14ac:dyDescent="0.2">
      <c r="L311" s="22"/>
      <c r="M311" s="22"/>
      <c r="N311" s="22"/>
    </row>
    <row r="312" spans="12:14" x14ac:dyDescent="0.2">
      <c r="L312" s="22"/>
      <c r="M312" s="22"/>
      <c r="N312" s="22"/>
    </row>
    <row r="313" spans="12:14" x14ac:dyDescent="0.2">
      <c r="L313" s="22"/>
      <c r="M313" s="22"/>
      <c r="N313" s="22"/>
    </row>
    <row r="314" spans="12:14" x14ac:dyDescent="0.2">
      <c r="L314" s="22"/>
      <c r="M314" s="22"/>
      <c r="N314" s="22"/>
    </row>
    <row r="315" spans="12:14" x14ac:dyDescent="0.2">
      <c r="L315" s="22"/>
      <c r="M315" s="22"/>
      <c r="N315" s="22"/>
    </row>
    <row r="316" spans="12:14" x14ac:dyDescent="0.2">
      <c r="L316" s="22"/>
      <c r="M316" s="22"/>
      <c r="N316" s="22"/>
    </row>
    <row r="317" spans="12:14" x14ac:dyDescent="0.2">
      <c r="L317" s="22"/>
      <c r="M317" s="22"/>
      <c r="N317" s="22"/>
    </row>
    <row r="318" spans="12:14" x14ac:dyDescent="0.2">
      <c r="L318" s="22"/>
      <c r="M318" s="22"/>
      <c r="N318" s="22"/>
    </row>
    <row r="319" spans="12:14" x14ac:dyDescent="0.2">
      <c r="L319" s="22"/>
      <c r="M319" s="22"/>
      <c r="N319" s="22"/>
    </row>
    <row r="320" spans="12:14" x14ac:dyDescent="0.2">
      <c r="L320" s="22"/>
      <c r="M320" s="22"/>
      <c r="N320" s="22"/>
    </row>
    <row r="321" spans="12:14" x14ac:dyDescent="0.2">
      <c r="L321" s="22"/>
      <c r="M321" s="22"/>
      <c r="N321" s="22"/>
    </row>
    <row r="322" spans="12:14" x14ac:dyDescent="0.2">
      <c r="L322" s="22"/>
      <c r="M322" s="22"/>
      <c r="N322" s="22"/>
    </row>
    <row r="323" spans="12:14" x14ac:dyDescent="0.2">
      <c r="L323" s="22"/>
      <c r="M323" s="22"/>
      <c r="N323" s="22"/>
    </row>
    <row r="324" spans="12:14" x14ac:dyDescent="0.2">
      <c r="L324" s="22"/>
      <c r="M324" s="22"/>
      <c r="N324" s="22"/>
    </row>
    <row r="325" spans="12:14" x14ac:dyDescent="0.2">
      <c r="L325" s="22"/>
      <c r="M325" s="22"/>
      <c r="N325" s="22"/>
    </row>
    <row r="326" spans="12:14" x14ac:dyDescent="0.2">
      <c r="L326" s="22"/>
      <c r="M326" s="22"/>
      <c r="N326" s="22"/>
    </row>
    <row r="327" spans="12:14" x14ac:dyDescent="0.2">
      <c r="L327" s="22"/>
      <c r="M327" s="22"/>
      <c r="N327" s="22"/>
    </row>
    <row r="328" spans="12:14" x14ac:dyDescent="0.2">
      <c r="L328" s="22"/>
      <c r="M328" s="22"/>
      <c r="N328" s="22"/>
    </row>
    <row r="329" spans="12:14" x14ac:dyDescent="0.2">
      <c r="L329" s="22"/>
      <c r="M329" s="22"/>
      <c r="N329" s="22"/>
    </row>
    <row r="330" spans="12:14" x14ac:dyDescent="0.2">
      <c r="L330" s="22"/>
      <c r="M330" s="22"/>
      <c r="N330" s="22"/>
    </row>
    <row r="331" spans="12:14" x14ac:dyDescent="0.2">
      <c r="L331" s="22"/>
      <c r="M331" s="22"/>
      <c r="N331" s="22"/>
    </row>
    <row r="332" spans="12:14" x14ac:dyDescent="0.2">
      <c r="L332" s="22"/>
      <c r="M332" s="22"/>
      <c r="N332" s="22"/>
    </row>
    <row r="333" spans="12:14" x14ac:dyDescent="0.2">
      <c r="L333" s="22"/>
      <c r="M333" s="22"/>
      <c r="N333" s="22"/>
    </row>
    <row r="334" spans="12:14" x14ac:dyDescent="0.2">
      <c r="L334" s="22"/>
      <c r="M334" s="22"/>
      <c r="N334" s="22"/>
    </row>
    <row r="335" spans="12:14" x14ac:dyDescent="0.2">
      <c r="L335" s="22"/>
      <c r="M335" s="22"/>
      <c r="N335" s="22"/>
    </row>
    <row r="336" spans="12:14" x14ac:dyDescent="0.2">
      <c r="L336" s="22"/>
      <c r="M336" s="22"/>
      <c r="N336" s="22"/>
    </row>
    <row r="337" spans="12:14" x14ac:dyDescent="0.2">
      <c r="L337" s="22"/>
      <c r="M337" s="22"/>
      <c r="N337" s="22"/>
    </row>
    <row r="338" spans="12:14" x14ac:dyDescent="0.2">
      <c r="L338" s="22"/>
      <c r="M338" s="22"/>
      <c r="N338" s="22"/>
    </row>
    <row r="339" spans="12:14" x14ac:dyDescent="0.2">
      <c r="L339" s="22"/>
      <c r="M339" s="22"/>
      <c r="N339" s="22"/>
    </row>
    <row r="340" spans="12:14" x14ac:dyDescent="0.2">
      <c r="L340" s="22"/>
      <c r="M340" s="22"/>
      <c r="N340" s="22"/>
    </row>
    <row r="341" spans="12:14" x14ac:dyDescent="0.2">
      <c r="L341" s="22"/>
      <c r="M341" s="22"/>
      <c r="N341" s="22"/>
    </row>
    <row r="342" spans="12:14" x14ac:dyDescent="0.2">
      <c r="L342" s="22"/>
      <c r="M342" s="22"/>
      <c r="N342" s="22"/>
    </row>
    <row r="343" spans="12:14" x14ac:dyDescent="0.2">
      <c r="L343" s="22"/>
      <c r="M343" s="22"/>
      <c r="N343" s="22"/>
    </row>
    <row r="344" spans="12:14" x14ac:dyDescent="0.2">
      <c r="L344" s="22"/>
      <c r="M344" s="22"/>
      <c r="N344" s="22"/>
    </row>
    <row r="345" spans="12:14" x14ac:dyDescent="0.2">
      <c r="L345" s="22"/>
      <c r="M345" s="22"/>
      <c r="N345" s="22"/>
    </row>
    <row r="346" spans="12:14" x14ac:dyDescent="0.2">
      <c r="L346" s="22"/>
      <c r="M346" s="22"/>
      <c r="N346" s="22"/>
    </row>
    <row r="347" spans="12:14" x14ac:dyDescent="0.2">
      <c r="L347" s="22"/>
      <c r="M347" s="22"/>
      <c r="N347" s="22"/>
    </row>
    <row r="348" spans="12:14" x14ac:dyDescent="0.2">
      <c r="L348" s="22"/>
      <c r="M348" s="22"/>
      <c r="N348" s="22"/>
    </row>
    <row r="349" spans="12:14" x14ac:dyDescent="0.2">
      <c r="L349" s="22"/>
      <c r="M349" s="22"/>
      <c r="N349" s="22"/>
    </row>
    <row r="350" spans="12:14" x14ac:dyDescent="0.2">
      <c r="L350" s="22"/>
      <c r="M350" s="22"/>
      <c r="N350" s="22"/>
    </row>
    <row r="351" spans="12:14" x14ac:dyDescent="0.2">
      <c r="L351" s="22"/>
      <c r="M351" s="22"/>
      <c r="N351" s="22"/>
    </row>
    <row r="352" spans="12:14" x14ac:dyDescent="0.2">
      <c r="L352" s="22"/>
      <c r="M352" s="22"/>
      <c r="N352" s="22"/>
    </row>
    <row r="353" spans="12:14" x14ac:dyDescent="0.2">
      <c r="L353" s="22"/>
      <c r="M353" s="22"/>
      <c r="N353" s="22"/>
    </row>
    <row r="354" spans="12:14" x14ac:dyDescent="0.2">
      <c r="L354" s="22"/>
      <c r="M354" s="22"/>
      <c r="N354" s="22"/>
    </row>
    <row r="355" spans="12:14" x14ac:dyDescent="0.2">
      <c r="L355" s="22"/>
      <c r="M355" s="22"/>
      <c r="N355" s="22"/>
    </row>
    <row r="356" spans="12:14" x14ac:dyDescent="0.2">
      <c r="L356" s="22"/>
      <c r="M356" s="22"/>
      <c r="N356" s="22"/>
    </row>
    <row r="357" spans="12:14" x14ac:dyDescent="0.2">
      <c r="L357" s="22"/>
      <c r="M357" s="22"/>
      <c r="N357" s="22"/>
    </row>
    <row r="358" spans="12:14" x14ac:dyDescent="0.2">
      <c r="L358" s="22"/>
      <c r="M358" s="22"/>
      <c r="N358" s="22"/>
    </row>
    <row r="359" spans="12:14" x14ac:dyDescent="0.2">
      <c r="L359" s="22"/>
      <c r="M359" s="22"/>
      <c r="N359" s="22"/>
    </row>
    <row r="360" spans="12:14" x14ac:dyDescent="0.2">
      <c r="L360" s="22"/>
      <c r="M360" s="22"/>
      <c r="N360" s="22"/>
    </row>
    <row r="361" spans="12:14" x14ac:dyDescent="0.2">
      <c r="L361" s="22"/>
      <c r="M361" s="22"/>
      <c r="N361" s="22"/>
    </row>
    <row r="362" spans="12:14" x14ac:dyDescent="0.2">
      <c r="L362" s="22"/>
      <c r="M362" s="22"/>
      <c r="N362" s="22"/>
    </row>
    <row r="363" spans="12:14" x14ac:dyDescent="0.2">
      <c r="L363" s="22"/>
      <c r="M363" s="22"/>
      <c r="N363" s="22"/>
    </row>
    <row r="364" spans="12:14" x14ac:dyDescent="0.2">
      <c r="L364" s="22"/>
      <c r="M364" s="22"/>
      <c r="N364" s="22"/>
    </row>
    <row r="365" spans="12:14" x14ac:dyDescent="0.2">
      <c r="L365" s="22"/>
      <c r="M365" s="22"/>
      <c r="N365" s="22"/>
    </row>
    <row r="366" spans="12:14" x14ac:dyDescent="0.2">
      <c r="L366" s="22"/>
      <c r="M366" s="22"/>
      <c r="N366" s="22"/>
    </row>
    <row r="367" spans="12:14" x14ac:dyDescent="0.2">
      <c r="L367" s="22"/>
      <c r="M367" s="22"/>
      <c r="N367" s="22"/>
    </row>
    <row r="368" spans="12:14" x14ac:dyDescent="0.2">
      <c r="L368" s="22"/>
      <c r="M368" s="22"/>
      <c r="N368" s="22"/>
    </row>
    <row r="369" spans="12:14" x14ac:dyDescent="0.2">
      <c r="L369" s="22"/>
      <c r="M369" s="22"/>
      <c r="N369" s="22"/>
    </row>
    <row r="370" spans="12:14" x14ac:dyDescent="0.2">
      <c r="L370" s="22"/>
      <c r="M370" s="22"/>
      <c r="N370" s="22"/>
    </row>
    <row r="371" spans="12:14" x14ac:dyDescent="0.2">
      <c r="L371" s="22"/>
      <c r="M371" s="22"/>
      <c r="N371" s="22"/>
    </row>
    <row r="372" spans="12:14" x14ac:dyDescent="0.2">
      <c r="L372" s="22"/>
      <c r="M372" s="22"/>
      <c r="N372" s="22"/>
    </row>
    <row r="373" spans="12:14" x14ac:dyDescent="0.2">
      <c r="L373" s="22"/>
      <c r="M373" s="22"/>
      <c r="N373" s="22"/>
    </row>
    <row r="374" spans="12:14" x14ac:dyDescent="0.2">
      <c r="L374" s="22"/>
      <c r="M374" s="22"/>
      <c r="N374" s="22"/>
    </row>
    <row r="375" spans="12:14" x14ac:dyDescent="0.2">
      <c r="L375" s="22"/>
      <c r="M375" s="22"/>
      <c r="N375" s="22"/>
    </row>
    <row r="376" spans="12:14" x14ac:dyDescent="0.2">
      <c r="L376" s="22"/>
      <c r="M376" s="22"/>
      <c r="N376" s="22"/>
    </row>
    <row r="377" spans="12:14" x14ac:dyDescent="0.2">
      <c r="L377" s="22"/>
      <c r="M377" s="22"/>
      <c r="N377" s="22"/>
    </row>
    <row r="378" spans="12:14" x14ac:dyDescent="0.2">
      <c r="L378" s="22"/>
      <c r="M378" s="22"/>
      <c r="N378" s="22"/>
    </row>
    <row r="379" spans="12:14" x14ac:dyDescent="0.2">
      <c r="L379" s="22"/>
      <c r="M379" s="22"/>
      <c r="N379" s="22"/>
    </row>
    <row r="380" spans="12:14" x14ac:dyDescent="0.2">
      <c r="L380" s="22"/>
      <c r="M380" s="22"/>
      <c r="N380" s="22"/>
    </row>
    <row r="381" spans="12:14" x14ac:dyDescent="0.2">
      <c r="L381" s="22"/>
      <c r="M381" s="22"/>
      <c r="N381" s="22"/>
    </row>
    <row r="382" spans="12:14" x14ac:dyDescent="0.2">
      <c r="L382" s="22"/>
      <c r="M382" s="22"/>
      <c r="N382" s="22"/>
    </row>
    <row r="383" spans="12:14" x14ac:dyDescent="0.2">
      <c r="L383" s="22"/>
      <c r="M383" s="22"/>
      <c r="N383" s="22"/>
    </row>
    <row r="384" spans="12:14" x14ac:dyDescent="0.2">
      <c r="L384" s="22"/>
      <c r="M384" s="22"/>
      <c r="N384" s="22"/>
    </row>
    <row r="385" spans="12:14" x14ac:dyDescent="0.2">
      <c r="L385" s="22"/>
      <c r="M385" s="22"/>
      <c r="N385" s="22"/>
    </row>
    <row r="386" spans="12:14" x14ac:dyDescent="0.2">
      <c r="L386" s="22"/>
      <c r="M386" s="22"/>
      <c r="N386" s="22"/>
    </row>
    <row r="387" spans="12:14" x14ac:dyDescent="0.2">
      <c r="L387" s="22"/>
      <c r="M387" s="22"/>
      <c r="N387" s="22"/>
    </row>
    <row r="388" spans="12:14" x14ac:dyDescent="0.2">
      <c r="L388" s="22"/>
      <c r="M388" s="22"/>
      <c r="N388" s="22"/>
    </row>
    <row r="389" spans="12:14" x14ac:dyDescent="0.2">
      <c r="L389" s="22"/>
      <c r="M389" s="22"/>
      <c r="N389" s="22"/>
    </row>
    <row r="390" spans="12:14" x14ac:dyDescent="0.2">
      <c r="L390" s="22"/>
      <c r="M390" s="22"/>
      <c r="N390" s="22"/>
    </row>
    <row r="391" spans="12:14" x14ac:dyDescent="0.2">
      <c r="L391" s="22"/>
      <c r="M391" s="22"/>
      <c r="N391" s="22"/>
    </row>
    <row r="392" spans="12:14" x14ac:dyDescent="0.2">
      <c r="L392" s="22"/>
      <c r="M392" s="22"/>
      <c r="N392" s="22"/>
    </row>
    <row r="393" spans="12:14" x14ac:dyDescent="0.2">
      <c r="L393" s="22"/>
      <c r="M393" s="22"/>
      <c r="N393" s="22"/>
    </row>
    <row r="394" spans="12:14" x14ac:dyDescent="0.2">
      <c r="L394" s="22"/>
      <c r="M394" s="22"/>
      <c r="N394" s="22"/>
    </row>
    <row r="395" spans="12:14" x14ac:dyDescent="0.2">
      <c r="L395" s="22"/>
      <c r="M395" s="22"/>
      <c r="N395" s="22"/>
    </row>
    <row r="396" spans="12:14" x14ac:dyDescent="0.2">
      <c r="L396" s="22"/>
      <c r="M396" s="22"/>
      <c r="N396" s="22"/>
    </row>
    <row r="397" spans="12:14" x14ac:dyDescent="0.2">
      <c r="L397" s="22"/>
      <c r="M397" s="22"/>
      <c r="N397" s="22"/>
    </row>
    <row r="398" spans="12:14" x14ac:dyDescent="0.2">
      <c r="L398" s="22"/>
      <c r="M398" s="22"/>
      <c r="N398" s="22"/>
    </row>
    <row r="399" spans="12:14" x14ac:dyDescent="0.2">
      <c r="L399" s="22"/>
      <c r="M399" s="22"/>
      <c r="N399" s="22"/>
    </row>
    <row r="400" spans="12:14" x14ac:dyDescent="0.2">
      <c r="L400" s="22"/>
      <c r="M400" s="22"/>
      <c r="N400" s="22"/>
    </row>
    <row r="401" spans="12:14" x14ac:dyDescent="0.2">
      <c r="L401" s="22"/>
      <c r="M401" s="22"/>
      <c r="N401" s="22"/>
    </row>
    <row r="402" spans="12:14" x14ac:dyDescent="0.2">
      <c r="L402" s="22"/>
      <c r="M402" s="22"/>
      <c r="N402" s="22"/>
    </row>
    <row r="403" spans="12:14" x14ac:dyDescent="0.2">
      <c r="L403" s="22"/>
      <c r="M403" s="22"/>
      <c r="N403" s="22"/>
    </row>
    <row r="404" spans="12:14" x14ac:dyDescent="0.2">
      <c r="L404" s="22"/>
      <c r="M404" s="22"/>
      <c r="N404" s="22"/>
    </row>
    <row r="405" spans="12:14" x14ac:dyDescent="0.2">
      <c r="L405" s="22"/>
      <c r="M405" s="22"/>
      <c r="N405" s="22"/>
    </row>
    <row r="406" spans="12:14" x14ac:dyDescent="0.2">
      <c r="L406" s="22"/>
      <c r="M406" s="22"/>
      <c r="N406" s="22"/>
    </row>
    <row r="407" spans="12:14" x14ac:dyDescent="0.2">
      <c r="L407" s="22"/>
      <c r="M407" s="22"/>
      <c r="N407" s="22"/>
    </row>
    <row r="408" spans="12:14" x14ac:dyDescent="0.2">
      <c r="L408" s="22"/>
      <c r="M408" s="22"/>
      <c r="N408" s="22"/>
    </row>
    <row r="409" spans="12:14" x14ac:dyDescent="0.2">
      <c r="L409" s="22"/>
      <c r="M409" s="22"/>
      <c r="N409" s="22"/>
    </row>
    <row r="410" spans="12:14" x14ac:dyDescent="0.2">
      <c r="L410" s="22"/>
      <c r="M410" s="22"/>
      <c r="N410" s="22"/>
    </row>
    <row r="411" spans="12:14" x14ac:dyDescent="0.2">
      <c r="L411" s="22"/>
      <c r="M411" s="22"/>
      <c r="N411" s="22"/>
    </row>
    <row r="412" spans="12:14" x14ac:dyDescent="0.2">
      <c r="L412" s="22"/>
      <c r="M412" s="22"/>
      <c r="N412" s="22"/>
    </row>
    <row r="413" spans="12:14" x14ac:dyDescent="0.2">
      <c r="L413" s="22"/>
      <c r="M413" s="22"/>
      <c r="N413" s="22"/>
    </row>
    <row r="414" spans="12:14" x14ac:dyDescent="0.2">
      <c r="L414" s="22"/>
      <c r="M414" s="22"/>
      <c r="N414" s="22"/>
    </row>
    <row r="415" spans="12:14" x14ac:dyDescent="0.2">
      <c r="L415" s="22"/>
      <c r="M415" s="22"/>
      <c r="N415" s="22"/>
    </row>
    <row r="416" spans="12:14" x14ac:dyDescent="0.2">
      <c r="L416" s="22"/>
      <c r="M416" s="22"/>
      <c r="N416" s="22"/>
    </row>
    <row r="417" spans="12:14" x14ac:dyDescent="0.2">
      <c r="L417" s="22"/>
      <c r="M417" s="22"/>
      <c r="N417" s="22"/>
    </row>
    <row r="418" spans="12:14" x14ac:dyDescent="0.2">
      <c r="L418" s="22"/>
      <c r="M418" s="22"/>
      <c r="N418" s="22"/>
    </row>
    <row r="419" spans="12:14" x14ac:dyDescent="0.2">
      <c r="L419" s="22"/>
      <c r="M419" s="22"/>
      <c r="N419" s="22"/>
    </row>
    <row r="420" spans="12:14" x14ac:dyDescent="0.2">
      <c r="L420" s="22"/>
      <c r="M420" s="22"/>
      <c r="N420" s="22"/>
    </row>
    <row r="421" spans="12:14" x14ac:dyDescent="0.2">
      <c r="L421" s="22"/>
      <c r="M421" s="22"/>
      <c r="N421" s="22"/>
    </row>
    <row r="422" spans="12:14" x14ac:dyDescent="0.2">
      <c r="L422" s="22"/>
      <c r="M422" s="22"/>
      <c r="N422" s="22"/>
    </row>
    <row r="423" spans="12:14" x14ac:dyDescent="0.2">
      <c r="L423" s="22"/>
      <c r="M423" s="22"/>
      <c r="N423" s="22"/>
    </row>
    <row r="424" spans="12:14" x14ac:dyDescent="0.2">
      <c r="L424" s="22"/>
      <c r="M424" s="22"/>
      <c r="N424" s="22"/>
    </row>
    <row r="425" spans="12:14" x14ac:dyDescent="0.2">
      <c r="L425" s="22"/>
      <c r="M425" s="22"/>
      <c r="N425" s="22"/>
    </row>
    <row r="426" spans="12:14" x14ac:dyDescent="0.2">
      <c r="L426" s="22"/>
      <c r="M426" s="22"/>
      <c r="N426" s="22"/>
    </row>
    <row r="427" spans="12:14" x14ac:dyDescent="0.2">
      <c r="L427" s="22"/>
      <c r="M427" s="22"/>
      <c r="N427" s="22"/>
    </row>
    <row r="428" spans="12:14" x14ac:dyDescent="0.2">
      <c r="L428" s="22"/>
      <c r="M428" s="22"/>
      <c r="N428" s="22"/>
    </row>
    <row r="429" spans="12:14" x14ac:dyDescent="0.2">
      <c r="L429" s="22"/>
      <c r="M429" s="22"/>
      <c r="N429" s="22"/>
    </row>
    <row r="430" spans="12:14" x14ac:dyDescent="0.2">
      <c r="L430" s="22"/>
      <c r="M430" s="22"/>
      <c r="N430" s="22"/>
    </row>
    <row r="431" spans="12:14" x14ac:dyDescent="0.2">
      <c r="L431" s="22"/>
      <c r="M431" s="22"/>
      <c r="N431" s="22"/>
    </row>
    <row r="432" spans="12:14" x14ac:dyDescent="0.2">
      <c r="L432" s="22"/>
      <c r="M432" s="22"/>
      <c r="N432" s="22"/>
    </row>
    <row r="433" spans="12:14" x14ac:dyDescent="0.2">
      <c r="L433" s="22"/>
      <c r="M433" s="22"/>
      <c r="N433" s="22"/>
    </row>
    <row r="434" spans="12:14" x14ac:dyDescent="0.2">
      <c r="L434" s="22"/>
      <c r="M434" s="22"/>
      <c r="N434" s="22"/>
    </row>
    <row r="435" spans="12:14" x14ac:dyDescent="0.2">
      <c r="L435" s="22"/>
      <c r="M435" s="22"/>
      <c r="N435" s="22"/>
    </row>
    <row r="436" spans="12:14" x14ac:dyDescent="0.2">
      <c r="L436" s="22"/>
      <c r="M436" s="22"/>
      <c r="N436" s="22"/>
    </row>
    <row r="437" spans="12:14" x14ac:dyDescent="0.2">
      <c r="L437" s="22"/>
      <c r="M437" s="22"/>
      <c r="N437" s="22"/>
    </row>
    <row r="438" spans="12:14" x14ac:dyDescent="0.2">
      <c r="L438" s="22"/>
      <c r="M438" s="22"/>
      <c r="N438" s="22"/>
    </row>
    <row r="439" spans="12:14" x14ac:dyDescent="0.2">
      <c r="L439" s="22"/>
      <c r="M439" s="22"/>
      <c r="N439" s="22"/>
    </row>
    <row r="440" spans="12:14" x14ac:dyDescent="0.2">
      <c r="L440" s="22"/>
      <c r="M440" s="22"/>
      <c r="N440" s="22"/>
    </row>
    <row r="441" spans="12:14" x14ac:dyDescent="0.2">
      <c r="L441" s="22"/>
      <c r="M441" s="22"/>
      <c r="N441" s="22"/>
    </row>
    <row r="442" spans="12:14" x14ac:dyDescent="0.2">
      <c r="L442" s="22"/>
      <c r="M442" s="22"/>
      <c r="N442" s="22"/>
    </row>
    <row r="443" spans="12:14" x14ac:dyDescent="0.2">
      <c r="L443" s="22"/>
      <c r="M443" s="22"/>
      <c r="N443" s="22"/>
    </row>
    <row r="444" spans="12:14" x14ac:dyDescent="0.2">
      <c r="L444" s="22"/>
      <c r="M444" s="22"/>
      <c r="N444" s="22"/>
    </row>
    <row r="445" spans="12:14" x14ac:dyDescent="0.2">
      <c r="L445" s="22"/>
      <c r="M445" s="22"/>
      <c r="N445" s="22"/>
    </row>
    <row r="446" spans="12:14" x14ac:dyDescent="0.2">
      <c r="L446" s="22"/>
      <c r="M446" s="22"/>
      <c r="N446" s="22"/>
    </row>
    <row r="447" spans="12:14" x14ac:dyDescent="0.2">
      <c r="L447" s="22"/>
      <c r="M447" s="22"/>
      <c r="N447" s="22"/>
    </row>
    <row r="448" spans="12:14" x14ac:dyDescent="0.2">
      <c r="L448" s="22"/>
      <c r="M448" s="22"/>
      <c r="N448" s="22"/>
    </row>
    <row r="449" spans="12:14" x14ac:dyDescent="0.2">
      <c r="L449" s="22"/>
      <c r="M449" s="22"/>
      <c r="N449" s="22"/>
    </row>
    <row r="450" spans="12:14" x14ac:dyDescent="0.2">
      <c r="L450" s="22"/>
      <c r="M450" s="22"/>
      <c r="N450" s="22"/>
    </row>
    <row r="451" spans="12:14" x14ac:dyDescent="0.2">
      <c r="L451" s="22"/>
      <c r="M451" s="22"/>
      <c r="N451" s="22"/>
    </row>
    <row r="452" spans="12:14" x14ac:dyDescent="0.2">
      <c r="L452" s="22"/>
      <c r="M452" s="22"/>
      <c r="N452" s="22"/>
    </row>
    <row r="453" spans="12:14" x14ac:dyDescent="0.2">
      <c r="L453" s="22"/>
      <c r="M453" s="22"/>
      <c r="N453" s="22"/>
    </row>
    <row r="454" spans="12:14" x14ac:dyDescent="0.2">
      <c r="L454" s="22"/>
      <c r="M454" s="22"/>
      <c r="N454" s="22"/>
    </row>
    <row r="455" spans="12:14" x14ac:dyDescent="0.2">
      <c r="L455" s="22"/>
      <c r="M455" s="22"/>
      <c r="N455" s="22"/>
    </row>
    <row r="456" spans="12:14" x14ac:dyDescent="0.2">
      <c r="L456" s="22"/>
      <c r="M456" s="22"/>
      <c r="N456" s="22"/>
    </row>
    <row r="457" spans="12:14" x14ac:dyDescent="0.2">
      <c r="L457" s="22"/>
      <c r="M457" s="22"/>
      <c r="N457" s="22"/>
    </row>
    <row r="458" spans="12:14" x14ac:dyDescent="0.2">
      <c r="L458" s="22"/>
      <c r="M458" s="22"/>
      <c r="N458" s="22"/>
    </row>
    <row r="459" spans="12:14" x14ac:dyDescent="0.2">
      <c r="L459" s="22"/>
      <c r="M459" s="22"/>
      <c r="N459" s="22"/>
    </row>
    <row r="460" spans="12:14" x14ac:dyDescent="0.2">
      <c r="L460" s="22"/>
      <c r="M460" s="22"/>
      <c r="N460" s="22"/>
    </row>
    <row r="461" spans="12:14" x14ac:dyDescent="0.2">
      <c r="L461" s="22"/>
      <c r="M461" s="22"/>
      <c r="N461" s="22"/>
    </row>
    <row r="462" spans="12:14" x14ac:dyDescent="0.2">
      <c r="L462" s="22"/>
      <c r="M462" s="22"/>
      <c r="N462" s="22"/>
    </row>
    <row r="463" spans="12:14" x14ac:dyDescent="0.2">
      <c r="L463" s="22"/>
      <c r="M463" s="22"/>
      <c r="N463" s="22"/>
    </row>
    <row r="464" spans="12:14" x14ac:dyDescent="0.2">
      <c r="L464" s="22"/>
      <c r="M464" s="22"/>
      <c r="N464" s="22"/>
    </row>
    <row r="465" spans="12:14" x14ac:dyDescent="0.2">
      <c r="L465" s="22"/>
      <c r="M465" s="22"/>
      <c r="N465" s="22"/>
    </row>
    <row r="466" spans="12:14" x14ac:dyDescent="0.2">
      <c r="L466" s="22"/>
      <c r="M466" s="22"/>
      <c r="N466" s="22"/>
    </row>
    <row r="467" spans="12:14" x14ac:dyDescent="0.2">
      <c r="L467" s="22"/>
      <c r="M467" s="22"/>
      <c r="N467" s="22"/>
    </row>
    <row r="468" spans="12:14" x14ac:dyDescent="0.2">
      <c r="L468" s="22"/>
      <c r="M468" s="22"/>
      <c r="N468" s="22"/>
    </row>
    <row r="469" spans="12:14" x14ac:dyDescent="0.2">
      <c r="L469" s="22"/>
      <c r="M469" s="22"/>
      <c r="N469" s="22"/>
    </row>
    <row r="470" spans="12:14" x14ac:dyDescent="0.2">
      <c r="L470" s="22"/>
      <c r="M470" s="22"/>
      <c r="N470" s="22"/>
    </row>
    <row r="471" spans="12:14" x14ac:dyDescent="0.2">
      <c r="L471" s="22"/>
      <c r="M471" s="22"/>
      <c r="N471" s="22"/>
    </row>
    <row r="472" spans="12:14" x14ac:dyDescent="0.2">
      <c r="L472" s="22"/>
      <c r="M472" s="22"/>
      <c r="N472" s="22"/>
    </row>
    <row r="473" spans="12:14" x14ac:dyDescent="0.2">
      <c r="L473" s="22"/>
      <c r="M473" s="22"/>
      <c r="N473" s="22"/>
    </row>
    <row r="474" spans="12:14" x14ac:dyDescent="0.2">
      <c r="L474" s="22"/>
      <c r="M474" s="22"/>
      <c r="N474" s="22"/>
    </row>
    <row r="475" spans="12:14" x14ac:dyDescent="0.2">
      <c r="L475" s="22"/>
      <c r="M475" s="22"/>
      <c r="N475" s="22"/>
    </row>
    <row r="476" spans="12:14" x14ac:dyDescent="0.2">
      <c r="L476" s="22"/>
      <c r="M476" s="22"/>
      <c r="N476" s="22"/>
    </row>
    <row r="477" spans="12:14" x14ac:dyDescent="0.2">
      <c r="L477" s="22"/>
      <c r="M477" s="22"/>
      <c r="N477" s="22"/>
    </row>
    <row r="478" spans="12:14" x14ac:dyDescent="0.2">
      <c r="L478" s="22"/>
      <c r="M478" s="22"/>
      <c r="N478" s="22"/>
    </row>
    <row r="479" spans="12:14" x14ac:dyDescent="0.2">
      <c r="L479" s="22"/>
      <c r="M479" s="22"/>
      <c r="N479" s="22"/>
    </row>
    <row r="480" spans="12:14" x14ac:dyDescent="0.2">
      <c r="L480" s="22"/>
      <c r="M480" s="22"/>
      <c r="N480" s="22"/>
    </row>
    <row r="481" spans="12:14" x14ac:dyDescent="0.2">
      <c r="L481" s="22"/>
      <c r="M481" s="22"/>
      <c r="N481" s="22"/>
    </row>
    <row r="482" spans="12:14" x14ac:dyDescent="0.2">
      <c r="L482" s="22"/>
      <c r="M482" s="22"/>
      <c r="N482" s="22"/>
    </row>
    <row r="483" spans="12:14" x14ac:dyDescent="0.2">
      <c r="L483" s="22"/>
      <c r="M483" s="22"/>
      <c r="N483" s="22"/>
    </row>
    <row r="484" spans="12:14" x14ac:dyDescent="0.2">
      <c r="L484" s="22"/>
      <c r="M484" s="22"/>
      <c r="N484" s="22"/>
    </row>
    <row r="485" spans="12:14" x14ac:dyDescent="0.2">
      <c r="L485" s="22"/>
      <c r="M485" s="22"/>
      <c r="N485" s="22"/>
    </row>
    <row r="486" spans="12:14" x14ac:dyDescent="0.2">
      <c r="L486" s="22"/>
      <c r="M486" s="22"/>
      <c r="N486" s="22"/>
    </row>
    <row r="487" spans="12:14" x14ac:dyDescent="0.2">
      <c r="L487" s="22"/>
      <c r="M487" s="22"/>
      <c r="N487" s="22"/>
    </row>
    <row r="488" spans="12:14" x14ac:dyDescent="0.2">
      <c r="L488" s="22"/>
      <c r="M488" s="22"/>
      <c r="N488" s="22"/>
    </row>
    <row r="489" spans="12:14" x14ac:dyDescent="0.2">
      <c r="L489" s="22"/>
      <c r="M489" s="22"/>
      <c r="N489" s="22"/>
    </row>
    <row r="490" spans="12:14" x14ac:dyDescent="0.2">
      <c r="L490" s="22"/>
      <c r="M490" s="22"/>
      <c r="N490" s="22"/>
    </row>
    <row r="491" spans="12:14" x14ac:dyDescent="0.2">
      <c r="L491" s="22"/>
      <c r="M491" s="22"/>
      <c r="N491" s="22"/>
    </row>
    <row r="492" spans="12:14" x14ac:dyDescent="0.2">
      <c r="L492" s="22"/>
      <c r="M492" s="22"/>
      <c r="N492" s="22"/>
    </row>
    <row r="493" spans="12:14" x14ac:dyDescent="0.2">
      <c r="L493" s="22"/>
      <c r="M493" s="22"/>
      <c r="N493" s="22"/>
    </row>
    <row r="494" spans="12:14" x14ac:dyDescent="0.2">
      <c r="L494" s="22"/>
      <c r="M494" s="22"/>
      <c r="N494" s="22"/>
    </row>
    <row r="495" spans="12:14" x14ac:dyDescent="0.2">
      <c r="L495" s="22"/>
      <c r="M495" s="22"/>
      <c r="N495" s="22"/>
    </row>
    <row r="496" spans="12:14" x14ac:dyDescent="0.2">
      <c r="L496" s="22"/>
      <c r="M496" s="22"/>
      <c r="N496" s="22"/>
    </row>
    <row r="497" spans="12:14" x14ac:dyDescent="0.2">
      <c r="L497" s="22"/>
      <c r="M497" s="22"/>
      <c r="N497" s="22"/>
    </row>
    <row r="498" spans="12:14" x14ac:dyDescent="0.2">
      <c r="L498" s="22"/>
      <c r="M498" s="22"/>
      <c r="N498" s="22"/>
    </row>
    <row r="499" spans="12:14" x14ac:dyDescent="0.2">
      <c r="L499" s="22"/>
      <c r="M499" s="22"/>
      <c r="N499" s="22"/>
    </row>
    <row r="500" spans="12:14" x14ac:dyDescent="0.2">
      <c r="L500" s="22"/>
      <c r="M500" s="22"/>
      <c r="N500" s="22"/>
    </row>
    <row r="501" spans="12:14" x14ac:dyDescent="0.2">
      <c r="L501" s="22"/>
      <c r="M501" s="22"/>
      <c r="N501" s="22"/>
    </row>
    <row r="502" spans="12:14" x14ac:dyDescent="0.2">
      <c r="L502" s="22"/>
      <c r="M502" s="22"/>
      <c r="N502" s="22"/>
    </row>
    <row r="503" spans="12:14" x14ac:dyDescent="0.2">
      <c r="L503" s="22"/>
      <c r="M503" s="22"/>
      <c r="N503" s="22"/>
    </row>
    <row r="504" spans="12:14" x14ac:dyDescent="0.2">
      <c r="L504" s="22"/>
      <c r="M504" s="22"/>
      <c r="N504" s="22"/>
    </row>
    <row r="505" spans="12:14" x14ac:dyDescent="0.2">
      <c r="L505" s="22"/>
      <c r="M505" s="22"/>
      <c r="N505" s="22"/>
    </row>
    <row r="506" spans="12:14" x14ac:dyDescent="0.2">
      <c r="L506" s="22"/>
      <c r="M506" s="22"/>
      <c r="N506" s="22"/>
    </row>
    <row r="507" spans="12:14" x14ac:dyDescent="0.2">
      <c r="L507" s="22"/>
      <c r="M507" s="22"/>
      <c r="N507" s="22"/>
    </row>
    <row r="508" spans="12:14" x14ac:dyDescent="0.2">
      <c r="L508" s="22"/>
      <c r="M508" s="22"/>
      <c r="N508" s="22"/>
    </row>
    <row r="509" spans="12:14" x14ac:dyDescent="0.2">
      <c r="L509" s="22"/>
      <c r="M509" s="22"/>
      <c r="N509" s="22"/>
    </row>
    <row r="510" spans="12:14" x14ac:dyDescent="0.2">
      <c r="L510" s="22"/>
      <c r="M510" s="22"/>
      <c r="N510" s="22"/>
    </row>
    <row r="511" spans="12:14" x14ac:dyDescent="0.2">
      <c r="L511" s="22"/>
      <c r="M511" s="22"/>
      <c r="N511" s="22"/>
    </row>
    <row r="512" spans="12:14" x14ac:dyDescent="0.2">
      <c r="L512" s="22"/>
      <c r="M512" s="22"/>
      <c r="N512" s="22"/>
    </row>
    <row r="513" spans="12:14" x14ac:dyDescent="0.2">
      <c r="L513" s="22"/>
      <c r="M513" s="22"/>
      <c r="N513" s="22"/>
    </row>
    <row r="514" spans="12:14" x14ac:dyDescent="0.2">
      <c r="L514" s="22"/>
      <c r="M514" s="22"/>
      <c r="N514" s="22"/>
    </row>
    <row r="515" spans="12:14" x14ac:dyDescent="0.2">
      <c r="L515" s="22"/>
      <c r="M515" s="22"/>
      <c r="N515" s="22"/>
    </row>
    <row r="516" spans="12:14" x14ac:dyDescent="0.2">
      <c r="L516" s="22"/>
      <c r="M516" s="22"/>
      <c r="N516" s="22"/>
    </row>
    <row r="517" spans="12:14" x14ac:dyDescent="0.2">
      <c r="L517" s="22"/>
      <c r="M517" s="22"/>
      <c r="N517" s="22"/>
    </row>
    <row r="518" spans="12:14" x14ac:dyDescent="0.2">
      <c r="L518" s="22"/>
      <c r="M518" s="22"/>
      <c r="N518" s="22"/>
    </row>
    <row r="519" spans="12:14" x14ac:dyDescent="0.2">
      <c r="L519" s="22"/>
      <c r="M519" s="22"/>
      <c r="N519" s="22"/>
    </row>
    <row r="520" spans="12:14" x14ac:dyDescent="0.2">
      <c r="L520" s="22"/>
      <c r="M520" s="22"/>
      <c r="N520" s="22"/>
    </row>
    <row r="521" spans="12:14" x14ac:dyDescent="0.2">
      <c r="L521" s="22"/>
      <c r="M521" s="22"/>
      <c r="N521" s="22"/>
    </row>
    <row r="522" spans="12:14" x14ac:dyDescent="0.2">
      <c r="L522" s="22"/>
      <c r="M522" s="22"/>
      <c r="N522" s="22"/>
    </row>
    <row r="523" spans="12:14" x14ac:dyDescent="0.2">
      <c r="L523" s="22"/>
      <c r="M523" s="22"/>
      <c r="N523" s="22"/>
    </row>
    <row r="524" spans="12:14" x14ac:dyDescent="0.2">
      <c r="L524" s="22"/>
      <c r="M524" s="22"/>
      <c r="N524" s="22"/>
    </row>
    <row r="525" spans="12:14" x14ac:dyDescent="0.2">
      <c r="L525" s="22"/>
      <c r="M525" s="22"/>
      <c r="N525" s="22"/>
    </row>
    <row r="526" spans="12:14" x14ac:dyDescent="0.2">
      <c r="L526" s="22"/>
      <c r="M526" s="22"/>
      <c r="N526" s="22"/>
    </row>
    <row r="527" spans="12:14" x14ac:dyDescent="0.2">
      <c r="L527" s="22"/>
      <c r="M527" s="22"/>
      <c r="N527" s="22"/>
    </row>
    <row r="528" spans="12:14" x14ac:dyDescent="0.2">
      <c r="L528" s="22"/>
      <c r="M528" s="22"/>
      <c r="N528" s="22"/>
    </row>
    <row r="529" spans="12:14" x14ac:dyDescent="0.2">
      <c r="L529" s="22"/>
      <c r="M529" s="22"/>
      <c r="N529" s="22"/>
    </row>
    <row r="530" spans="12:14" x14ac:dyDescent="0.2">
      <c r="L530" s="22"/>
      <c r="M530" s="22"/>
      <c r="N530" s="22"/>
    </row>
    <row r="531" spans="12:14" x14ac:dyDescent="0.2">
      <c r="L531" s="22"/>
      <c r="M531" s="22"/>
      <c r="N531" s="22"/>
    </row>
    <row r="532" spans="12:14" x14ac:dyDescent="0.2">
      <c r="L532" s="22"/>
      <c r="M532" s="22"/>
      <c r="N532" s="22"/>
    </row>
    <row r="533" spans="12:14" x14ac:dyDescent="0.2">
      <c r="L533" s="22"/>
      <c r="M533" s="22"/>
      <c r="N533" s="22"/>
    </row>
    <row r="534" spans="12:14" x14ac:dyDescent="0.2">
      <c r="L534" s="22"/>
      <c r="M534" s="22"/>
      <c r="N534" s="22"/>
    </row>
    <row r="535" spans="12:14" x14ac:dyDescent="0.2">
      <c r="L535" s="22"/>
      <c r="M535" s="22"/>
      <c r="N535" s="22"/>
    </row>
    <row r="536" spans="12:14" x14ac:dyDescent="0.2">
      <c r="L536" s="22"/>
      <c r="M536" s="22"/>
      <c r="N536" s="22"/>
    </row>
    <row r="537" spans="12:14" x14ac:dyDescent="0.2">
      <c r="L537" s="22"/>
      <c r="M537" s="22"/>
      <c r="N537" s="22"/>
    </row>
    <row r="538" spans="12:14" x14ac:dyDescent="0.2">
      <c r="L538" s="22"/>
      <c r="M538" s="22"/>
      <c r="N538" s="22"/>
    </row>
    <row r="539" spans="12:14" x14ac:dyDescent="0.2">
      <c r="L539" s="22"/>
      <c r="M539" s="22"/>
      <c r="N539" s="22"/>
    </row>
    <row r="540" spans="12:14" x14ac:dyDescent="0.2">
      <c r="L540" s="22"/>
      <c r="M540" s="22"/>
      <c r="N540" s="22"/>
    </row>
    <row r="541" spans="12:14" x14ac:dyDescent="0.2">
      <c r="L541" s="22"/>
      <c r="M541" s="22"/>
      <c r="N541" s="22"/>
    </row>
    <row r="542" spans="12:14" x14ac:dyDescent="0.2">
      <c r="L542" s="22"/>
      <c r="M542" s="22"/>
      <c r="N542" s="22"/>
    </row>
    <row r="543" spans="12:14" x14ac:dyDescent="0.2">
      <c r="L543" s="22"/>
      <c r="M543" s="22"/>
      <c r="N543" s="22"/>
    </row>
    <row r="544" spans="12:14" x14ac:dyDescent="0.2">
      <c r="L544" s="22"/>
      <c r="M544" s="22"/>
      <c r="N544" s="22"/>
    </row>
    <row r="545" spans="12:14" x14ac:dyDescent="0.2">
      <c r="L545" s="22"/>
      <c r="M545" s="22"/>
      <c r="N545" s="22"/>
    </row>
    <row r="546" spans="12:14" x14ac:dyDescent="0.2">
      <c r="L546" s="22"/>
      <c r="M546" s="22"/>
      <c r="N546" s="22"/>
    </row>
    <row r="547" spans="12:14" x14ac:dyDescent="0.2">
      <c r="L547" s="22"/>
      <c r="M547" s="22"/>
      <c r="N547" s="22"/>
    </row>
    <row r="548" spans="12:14" x14ac:dyDescent="0.2">
      <c r="L548" s="22"/>
      <c r="M548" s="22"/>
      <c r="N548" s="22"/>
    </row>
    <row r="549" spans="12:14" x14ac:dyDescent="0.2">
      <c r="L549" s="22"/>
      <c r="M549" s="22"/>
      <c r="N549" s="22"/>
    </row>
    <row r="550" spans="12:14" x14ac:dyDescent="0.2">
      <c r="L550" s="22"/>
      <c r="M550" s="22"/>
      <c r="N550" s="22"/>
    </row>
    <row r="551" spans="12:14" x14ac:dyDescent="0.2">
      <c r="L551" s="22"/>
      <c r="M551" s="22"/>
      <c r="N551" s="22"/>
    </row>
    <row r="552" spans="12:14" x14ac:dyDescent="0.2">
      <c r="L552" s="22"/>
      <c r="M552" s="22"/>
      <c r="N552" s="22"/>
    </row>
    <row r="553" spans="12:14" x14ac:dyDescent="0.2">
      <c r="L553" s="22"/>
      <c r="M553" s="22"/>
      <c r="N553" s="22"/>
    </row>
    <row r="554" spans="12:14" x14ac:dyDescent="0.2">
      <c r="L554" s="22"/>
      <c r="M554" s="22"/>
      <c r="N554" s="22"/>
    </row>
    <row r="555" spans="12:14" x14ac:dyDescent="0.2">
      <c r="L555" s="22"/>
      <c r="M555" s="22"/>
      <c r="N555" s="22"/>
    </row>
    <row r="556" spans="12:14" x14ac:dyDescent="0.2">
      <c r="L556" s="22"/>
      <c r="M556" s="22"/>
      <c r="N556" s="22"/>
    </row>
    <row r="557" spans="12:14" x14ac:dyDescent="0.2">
      <c r="L557" s="22"/>
      <c r="M557" s="22"/>
      <c r="N557" s="22"/>
    </row>
    <row r="558" spans="12:14" x14ac:dyDescent="0.2">
      <c r="L558" s="22"/>
      <c r="M558" s="22"/>
      <c r="N558" s="22"/>
    </row>
    <row r="559" spans="12:14" x14ac:dyDescent="0.2">
      <c r="L559" s="22"/>
      <c r="M559" s="22"/>
      <c r="N559" s="22"/>
    </row>
    <row r="560" spans="12:14" x14ac:dyDescent="0.2">
      <c r="L560" s="22"/>
      <c r="M560" s="22"/>
      <c r="N560" s="22"/>
    </row>
    <row r="561" spans="12:14" x14ac:dyDescent="0.2">
      <c r="L561" s="22"/>
      <c r="M561" s="22"/>
      <c r="N561" s="22"/>
    </row>
    <row r="562" spans="12:14" x14ac:dyDescent="0.2">
      <c r="L562" s="22"/>
      <c r="M562" s="22"/>
      <c r="N562" s="22"/>
    </row>
    <row r="563" spans="12:14" x14ac:dyDescent="0.2">
      <c r="L563" s="22"/>
      <c r="M563" s="22"/>
      <c r="N563" s="22"/>
    </row>
    <row r="564" spans="12:14" x14ac:dyDescent="0.2">
      <c r="L564" s="22"/>
      <c r="M564" s="22"/>
      <c r="N564" s="22"/>
    </row>
  </sheetData>
  <mergeCells count="1">
    <mergeCell ref="A3:R3"/>
  </mergeCells>
  <dataValidations count="5">
    <dataValidation allowBlank="1" showInputMessage="1" showErrorMessage="1" promptTitle="CPV" prompt="Je obavezan podatak" sqref="E8:E10 E15:E27 E29:E33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8:C10 C15 C17:C18 C20:C21 C23:C24 C29:C30 C32">
      <formula1>2</formula1>
      <formula2>200</formula2>
    </dataValidation>
    <dataValidation allowBlank="1" showInputMessage="1" showErrorMessage="1" promptTitle="Evidencijski broj nabave" prompt="Je obavezan podatak_x000a_" sqref="B9:B10 B13:B18 B20:B21 B23:B24 B31:B33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L9:L10 N9:N10">
      <formula1>100</formula1>
    </dataValidation>
    <dataValidation allowBlank="1" showInputMessage="1" showErrorMessage="1" promptTitle="Planirano trajanje ugovora/OS" prompt="je obavezan podatak za postupke javne nabave" sqref="K28 K30"/>
  </dataValidations>
  <pageMargins left="0.7" right="0.7" top="0.75" bottom="0.75" header="0.3" footer="0.3"/>
  <pageSetup paperSize="9" scale="67" fitToHeight="0" orientation="landscape" r:id="rId1"/>
  <ignoredErrors>
    <ignoredError sqref="N15 M25 N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5"/>
  <sheetViews>
    <sheetView zoomScaleNormal="100" workbookViewId="0">
      <selection activeCell="A3" sqref="A3:R3"/>
    </sheetView>
  </sheetViews>
  <sheetFormatPr defaultColWidth="9.140625" defaultRowHeight="10.5" x14ac:dyDescent="0.2"/>
  <cols>
    <col min="1" max="1" width="9.28515625" style="2" bestFit="1" customWidth="1"/>
    <col min="2" max="2" width="9.140625" style="2"/>
    <col min="3" max="3" width="25.85546875" style="2" customWidth="1"/>
    <col min="4" max="6" width="9.140625" style="2"/>
    <col min="7" max="7" width="12.5703125" style="2" bestFit="1" customWidth="1"/>
    <col min="8" max="8" width="11.5703125" style="2" bestFit="1" customWidth="1"/>
    <col min="9" max="9" width="12.5703125" style="2" bestFit="1" customWidth="1"/>
    <col min="10" max="11" width="9.140625" style="2"/>
    <col min="12" max="12" width="10.140625" style="2" customWidth="1"/>
    <col min="13" max="13" width="9.140625" style="2"/>
    <col min="14" max="14" width="10" style="2" bestFit="1" customWidth="1"/>
    <col min="15" max="16384" width="9.140625" style="2"/>
  </cols>
  <sheetData>
    <row r="1" spans="1:19" s="13" customFormat="1" ht="15" customHeight="1" x14ac:dyDescent="0.2">
      <c r="A1" s="12"/>
    </row>
    <row r="2" spans="1:19" s="13" customFormat="1" ht="15" customHeight="1" x14ac:dyDescent="0.2">
      <c r="A2" s="12"/>
    </row>
    <row r="3" spans="1:19" s="13" customFormat="1" ht="15" customHeight="1" x14ac:dyDescent="0.2">
      <c r="A3" s="114" t="s">
        <v>48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9" s="13" customFormat="1" ht="15" customHeight="1" x14ac:dyDescent="0.2">
      <c r="A4" s="12"/>
    </row>
    <row r="5" spans="1:19" s="13" customFormat="1" ht="36" customHeight="1" x14ac:dyDescent="0.2">
      <c r="A5" s="14" t="s">
        <v>16</v>
      </c>
      <c r="B5" s="14" t="s">
        <v>17</v>
      </c>
      <c r="C5" s="14" t="s">
        <v>18</v>
      </c>
      <c r="D5" s="14" t="s">
        <v>37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</row>
    <row r="6" spans="1:19" s="13" customFormat="1" ht="15" customHeight="1" x14ac:dyDescent="0.2">
      <c r="A6" s="14">
        <v>0</v>
      </c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  <c r="K6" s="14" t="s">
        <v>9</v>
      </c>
      <c r="L6" s="14" t="s">
        <v>10</v>
      </c>
      <c r="M6" s="14" t="s">
        <v>11</v>
      </c>
      <c r="N6" s="14" t="s">
        <v>12</v>
      </c>
      <c r="O6" s="14" t="s">
        <v>13</v>
      </c>
      <c r="P6" s="14" t="s">
        <v>14</v>
      </c>
      <c r="Q6" s="14" t="s">
        <v>15</v>
      </c>
      <c r="R6" s="14" t="s">
        <v>34</v>
      </c>
    </row>
    <row r="7" spans="1:19" ht="42" x14ac:dyDescent="0.2">
      <c r="A7" s="21">
        <v>1</v>
      </c>
      <c r="B7" s="38" t="s">
        <v>43</v>
      </c>
      <c r="C7" s="39" t="s">
        <v>65</v>
      </c>
      <c r="D7" s="76" t="s">
        <v>63</v>
      </c>
      <c r="E7" s="40" t="s">
        <v>185</v>
      </c>
      <c r="F7" s="19" t="s">
        <v>186</v>
      </c>
      <c r="G7" s="7" t="s">
        <v>66</v>
      </c>
      <c r="H7" s="42" t="s">
        <v>64</v>
      </c>
      <c r="I7" s="44" t="s">
        <v>39</v>
      </c>
      <c r="J7" s="44" t="s">
        <v>77</v>
      </c>
      <c r="K7" s="7" t="s">
        <v>36</v>
      </c>
      <c r="L7" s="43">
        <v>19164</v>
      </c>
      <c r="M7" s="43">
        <f>L7*0.25</f>
        <v>4791</v>
      </c>
      <c r="N7" s="43">
        <f>L7+M7</f>
        <v>23955</v>
      </c>
      <c r="O7" s="41"/>
      <c r="P7" s="43"/>
      <c r="Q7" s="41"/>
      <c r="R7" s="41"/>
      <c r="S7" s="23"/>
    </row>
    <row r="8" spans="1:19" ht="63" x14ac:dyDescent="0.2">
      <c r="A8" s="4">
        <v>2</v>
      </c>
      <c r="B8" s="5" t="s">
        <v>93</v>
      </c>
      <c r="C8" s="9" t="s">
        <v>117</v>
      </c>
      <c r="D8" s="21" t="s">
        <v>94</v>
      </c>
      <c r="E8" s="40" t="s">
        <v>184</v>
      </c>
      <c r="F8" s="21"/>
      <c r="G8" s="7" t="s">
        <v>95</v>
      </c>
      <c r="H8" s="9" t="s">
        <v>96</v>
      </c>
      <c r="I8" s="4" t="s">
        <v>39</v>
      </c>
      <c r="J8" s="4" t="s">
        <v>97</v>
      </c>
      <c r="K8" s="45" t="s">
        <v>98</v>
      </c>
      <c r="L8" s="8">
        <v>972776.52</v>
      </c>
      <c r="M8" s="8">
        <f>N8-L8</f>
        <v>25</v>
      </c>
      <c r="N8" s="8">
        <v>972801.52</v>
      </c>
      <c r="O8" s="4"/>
      <c r="P8" s="43">
        <v>39224.839999999997</v>
      </c>
      <c r="Q8" s="4"/>
      <c r="R8" s="4"/>
    </row>
    <row r="9" spans="1:19" ht="52.5" x14ac:dyDescent="0.2">
      <c r="A9" s="4">
        <v>3</v>
      </c>
      <c r="B9" s="5" t="s">
        <v>93</v>
      </c>
      <c r="C9" s="9" t="s">
        <v>99</v>
      </c>
      <c r="D9" s="21" t="s">
        <v>101</v>
      </c>
      <c r="E9" s="40" t="s">
        <v>184</v>
      </c>
      <c r="F9" s="41"/>
      <c r="G9" s="7" t="s">
        <v>100</v>
      </c>
      <c r="H9" s="9" t="s">
        <v>96</v>
      </c>
      <c r="I9" s="4" t="s">
        <v>39</v>
      </c>
      <c r="J9" s="4" t="s">
        <v>97</v>
      </c>
      <c r="K9" s="45" t="s">
        <v>98</v>
      </c>
      <c r="L9" s="8">
        <v>14176.1</v>
      </c>
      <c r="M9" s="8">
        <f>N9-L9</f>
        <v>1404.0299999999988</v>
      </c>
      <c r="N9" s="8">
        <v>15580.13</v>
      </c>
      <c r="O9" s="6"/>
      <c r="P9" s="43">
        <v>1989</v>
      </c>
      <c r="Q9" s="6"/>
      <c r="R9" s="6"/>
    </row>
    <row r="10" spans="1:19" ht="42" x14ac:dyDescent="0.2">
      <c r="A10" s="21">
        <v>4</v>
      </c>
      <c r="B10" s="54" t="s">
        <v>111</v>
      </c>
      <c r="C10" s="9" t="s">
        <v>107</v>
      </c>
      <c r="D10" s="21" t="s">
        <v>109</v>
      </c>
      <c r="E10" s="40" t="s">
        <v>187</v>
      </c>
      <c r="F10" s="41"/>
      <c r="G10" s="7" t="s">
        <v>112</v>
      </c>
      <c r="H10" s="9" t="s">
        <v>114</v>
      </c>
      <c r="I10" s="4" t="s">
        <v>39</v>
      </c>
      <c r="J10" s="4" t="s">
        <v>115</v>
      </c>
      <c r="K10" s="45" t="s">
        <v>61</v>
      </c>
      <c r="L10" s="8">
        <v>28539</v>
      </c>
      <c r="M10" s="8">
        <f>L10*0.25</f>
        <v>7134.75</v>
      </c>
      <c r="N10" s="55">
        <f>L10+M10</f>
        <v>35673.75</v>
      </c>
      <c r="O10" s="6"/>
      <c r="P10" s="43"/>
      <c r="Q10" s="6"/>
      <c r="R10" s="6"/>
    </row>
    <row r="11" spans="1:19" ht="42" x14ac:dyDescent="0.2">
      <c r="A11" s="4">
        <v>5</v>
      </c>
      <c r="B11" s="54" t="s">
        <v>111</v>
      </c>
      <c r="C11" s="9" t="s">
        <v>108</v>
      </c>
      <c r="D11" s="21" t="s">
        <v>110</v>
      </c>
      <c r="E11" s="40" t="s">
        <v>187</v>
      </c>
      <c r="F11" s="41"/>
      <c r="G11" s="7" t="s">
        <v>113</v>
      </c>
      <c r="H11" s="9" t="s">
        <v>114</v>
      </c>
      <c r="I11" s="4" t="s">
        <v>39</v>
      </c>
      <c r="J11" s="4" t="s">
        <v>115</v>
      </c>
      <c r="K11" s="45" t="s">
        <v>61</v>
      </c>
      <c r="L11" s="8">
        <v>41665</v>
      </c>
      <c r="M11" s="8">
        <f>L11*0.25</f>
        <v>10416.25</v>
      </c>
      <c r="N11" s="55">
        <f>L11+M11</f>
        <v>52081.25</v>
      </c>
      <c r="O11" s="6"/>
      <c r="P11" s="43"/>
      <c r="Q11" s="6"/>
      <c r="R11" s="6"/>
    </row>
    <row r="12" spans="1:19" ht="42" x14ac:dyDescent="0.2">
      <c r="A12" s="4">
        <v>6</v>
      </c>
      <c r="B12" s="54" t="s">
        <v>330</v>
      </c>
      <c r="C12" s="9" t="s">
        <v>328</v>
      </c>
      <c r="D12" s="87" t="s">
        <v>315</v>
      </c>
      <c r="E12" s="40" t="s">
        <v>365</v>
      </c>
      <c r="F12" s="19" t="s">
        <v>366</v>
      </c>
      <c r="G12" s="74" t="s">
        <v>329</v>
      </c>
      <c r="H12" s="9" t="s">
        <v>331</v>
      </c>
      <c r="I12" s="72" t="s">
        <v>39</v>
      </c>
      <c r="J12" s="72" t="s">
        <v>173</v>
      </c>
      <c r="K12" s="45" t="s">
        <v>332</v>
      </c>
      <c r="L12" s="75">
        <v>1000977.49</v>
      </c>
      <c r="M12" s="75">
        <f>N12-L12</f>
        <v>130127.58000000007</v>
      </c>
      <c r="N12" s="75">
        <v>1131105.07</v>
      </c>
      <c r="O12" s="6"/>
      <c r="P12" s="43"/>
      <c r="Q12" s="6"/>
      <c r="R12" s="6"/>
    </row>
    <row r="13" spans="1:19" ht="42.75" thickBot="1" x14ac:dyDescent="0.25">
      <c r="A13" s="28">
        <v>7</v>
      </c>
      <c r="B13" s="107" t="s">
        <v>368</v>
      </c>
      <c r="C13" s="108" t="s">
        <v>376</v>
      </c>
      <c r="D13" s="109" t="s">
        <v>316</v>
      </c>
      <c r="E13" s="110" t="s">
        <v>370</v>
      </c>
      <c r="F13" s="111"/>
      <c r="G13" s="31" t="s">
        <v>369</v>
      </c>
      <c r="H13" s="108" t="s">
        <v>367</v>
      </c>
      <c r="I13" s="28" t="s">
        <v>39</v>
      </c>
      <c r="J13" s="28" t="s">
        <v>364</v>
      </c>
      <c r="K13" s="105" t="s">
        <v>377</v>
      </c>
      <c r="L13" s="36">
        <v>183679.05</v>
      </c>
      <c r="M13" s="36">
        <f>L13*0.25</f>
        <v>45919.762499999997</v>
      </c>
      <c r="N13" s="36">
        <f>L13+M13</f>
        <v>229598.8125</v>
      </c>
      <c r="O13" s="112"/>
      <c r="P13" s="88"/>
      <c r="Q13" s="37"/>
      <c r="R13" s="37"/>
    </row>
    <row r="14" spans="1:19" x14ac:dyDescent="0.2">
      <c r="L14" s="22"/>
      <c r="M14" s="22"/>
      <c r="N14" s="22"/>
    </row>
    <row r="15" spans="1:19" x14ac:dyDescent="0.2">
      <c r="L15" s="22"/>
      <c r="M15" s="22"/>
      <c r="N15" s="22"/>
    </row>
    <row r="16" spans="1:19" x14ac:dyDescent="0.2">
      <c r="L16" s="22"/>
      <c r="M16" s="22"/>
      <c r="N16" s="22"/>
    </row>
    <row r="17" spans="12:14" x14ac:dyDescent="0.2">
      <c r="L17" s="22"/>
      <c r="M17" s="22"/>
      <c r="N17" s="22"/>
    </row>
    <row r="18" spans="12:14" x14ac:dyDescent="0.2">
      <c r="L18" s="22"/>
      <c r="M18" s="22"/>
      <c r="N18" s="22"/>
    </row>
    <row r="19" spans="12:14" x14ac:dyDescent="0.2">
      <c r="L19" s="22"/>
      <c r="M19" s="22"/>
      <c r="N19" s="22"/>
    </row>
    <row r="20" spans="12:14" x14ac:dyDescent="0.2">
      <c r="L20" s="22"/>
      <c r="M20" s="22"/>
      <c r="N20" s="22"/>
    </row>
    <row r="21" spans="12:14" x14ac:dyDescent="0.2">
      <c r="L21" s="22"/>
      <c r="M21" s="22"/>
      <c r="N21" s="22"/>
    </row>
    <row r="22" spans="12:14" x14ac:dyDescent="0.2">
      <c r="L22" s="22"/>
      <c r="M22" s="22"/>
      <c r="N22" s="22"/>
    </row>
    <row r="23" spans="12:14" x14ac:dyDescent="0.2">
      <c r="L23" s="22"/>
      <c r="M23" s="22"/>
      <c r="N23" s="22"/>
    </row>
    <row r="24" spans="12:14" x14ac:dyDescent="0.2">
      <c r="L24" s="22"/>
      <c r="M24" s="22"/>
      <c r="N24" s="22"/>
    </row>
    <row r="25" spans="12:14" x14ac:dyDescent="0.2">
      <c r="L25" s="22"/>
      <c r="M25" s="22"/>
      <c r="N25" s="22"/>
    </row>
    <row r="26" spans="12:14" x14ac:dyDescent="0.2">
      <c r="L26" s="22"/>
      <c r="M26" s="22"/>
      <c r="N26" s="22"/>
    </row>
    <row r="27" spans="12:14" x14ac:dyDescent="0.2">
      <c r="L27" s="22"/>
      <c r="M27" s="22"/>
      <c r="N27" s="22"/>
    </row>
    <row r="28" spans="12:14" x14ac:dyDescent="0.2">
      <c r="L28" s="22"/>
      <c r="M28" s="22"/>
      <c r="N28" s="22"/>
    </row>
    <row r="29" spans="12:14" x14ac:dyDescent="0.2">
      <c r="L29" s="22"/>
      <c r="M29" s="22"/>
      <c r="N29" s="22"/>
    </row>
    <row r="30" spans="12:14" x14ac:dyDescent="0.2">
      <c r="L30" s="22"/>
      <c r="M30" s="22"/>
      <c r="N30" s="22"/>
    </row>
    <row r="31" spans="12:14" x14ac:dyDescent="0.2">
      <c r="L31" s="22"/>
      <c r="M31" s="22"/>
      <c r="N31" s="22"/>
    </row>
    <row r="32" spans="12:14" x14ac:dyDescent="0.2">
      <c r="L32" s="22"/>
      <c r="M32" s="22"/>
      <c r="N32" s="22"/>
    </row>
    <row r="33" spans="12:14" x14ac:dyDescent="0.2">
      <c r="L33" s="22"/>
      <c r="M33" s="22"/>
      <c r="N33" s="22"/>
    </row>
    <row r="34" spans="12:14" x14ac:dyDescent="0.2">
      <c r="L34" s="22"/>
      <c r="M34" s="22"/>
      <c r="N34" s="22"/>
    </row>
    <row r="35" spans="12:14" x14ac:dyDescent="0.2">
      <c r="L35" s="22"/>
      <c r="M35" s="22"/>
      <c r="N35" s="22"/>
    </row>
    <row r="36" spans="12:14" x14ac:dyDescent="0.2">
      <c r="L36" s="22"/>
      <c r="M36" s="22"/>
      <c r="N36" s="22"/>
    </row>
    <row r="37" spans="12:14" x14ac:dyDescent="0.2">
      <c r="L37" s="22"/>
      <c r="M37" s="22"/>
      <c r="N37" s="22"/>
    </row>
    <row r="38" spans="12:14" x14ac:dyDescent="0.2">
      <c r="L38" s="22"/>
      <c r="M38" s="22"/>
      <c r="N38" s="22"/>
    </row>
    <row r="39" spans="12:14" x14ac:dyDescent="0.2">
      <c r="L39" s="22"/>
      <c r="M39" s="22"/>
      <c r="N39" s="22"/>
    </row>
    <row r="40" spans="12:14" x14ac:dyDescent="0.2">
      <c r="L40" s="22"/>
      <c r="M40" s="22"/>
      <c r="N40" s="22"/>
    </row>
    <row r="41" spans="12:14" x14ac:dyDescent="0.2">
      <c r="L41" s="22"/>
      <c r="M41" s="22"/>
      <c r="N41" s="22"/>
    </row>
    <row r="42" spans="12:14" x14ac:dyDescent="0.2">
      <c r="L42" s="22"/>
      <c r="M42" s="22"/>
      <c r="N42" s="22"/>
    </row>
    <row r="43" spans="12:14" x14ac:dyDescent="0.2">
      <c r="L43" s="22"/>
      <c r="M43" s="22"/>
      <c r="N43" s="22"/>
    </row>
    <row r="44" spans="12:14" x14ac:dyDescent="0.2">
      <c r="L44" s="22"/>
      <c r="M44" s="22"/>
      <c r="N44" s="22"/>
    </row>
    <row r="45" spans="12:14" x14ac:dyDescent="0.2">
      <c r="L45" s="22"/>
      <c r="M45" s="22"/>
      <c r="N45" s="22"/>
    </row>
    <row r="46" spans="12:14" x14ac:dyDescent="0.2">
      <c r="L46" s="22"/>
      <c r="M46" s="22"/>
      <c r="N46" s="22"/>
    </row>
    <row r="47" spans="12:14" x14ac:dyDescent="0.2">
      <c r="L47" s="22"/>
      <c r="M47" s="22"/>
      <c r="N47" s="22"/>
    </row>
    <row r="48" spans="12:14" x14ac:dyDescent="0.2">
      <c r="L48" s="22"/>
      <c r="M48" s="22"/>
      <c r="N48" s="22"/>
    </row>
    <row r="49" spans="12:14" x14ac:dyDescent="0.2">
      <c r="L49" s="22"/>
      <c r="M49" s="22"/>
      <c r="N49" s="22"/>
    </row>
    <row r="50" spans="12:14" x14ac:dyDescent="0.2">
      <c r="L50" s="22"/>
      <c r="M50" s="22"/>
      <c r="N50" s="22"/>
    </row>
    <row r="51" spans="12:14" x14ac:dyDescent="0.2">
      <c r="L51" s="22"/>
      <c r="M51" s="22"/>
      <c r="N51" s="22"/>
    </row>
    <row r="52" spans="12:14" x14ac:dyDescent="0.2">
      <c r="L52" s="22"/>
      <c r="M52" s="22"/>
      <c r="N52" s="22"/>
    </row>
    <row r="53" spans="12:14" x14ac:dyDescent="0.2">
      <c r="L53" s="22"/>
      <c r="M53" s="22"/>
      <c r="N53" s="22"/>
    </row>
    <row r="54" spans="12:14" x14ac:dyDescent="0.2">
      <c r="L54" s="22"/>
      <c r="M54" s="22"/>
      <c r="N54" s="22"/>
    </row>
    <row r="55" spans="12:14" x14ac:dyDescent="0.2">
      <c r="L55" s="22"/>
      <c r="M55" s="22"/>
      <c r="N55" s="22"/>
    </row>
    <row r="56" spans="12:14" x14ac:dyDescent="0.2">
      <c r="L56" s="22"/>
      <c r="M56" s="22"/>
      <c r="N56" s="22"/>
    </row>
    <row r="57" spans="12:14" x14ac:dyDescent="0.2">
      <c r="L57" s="22"/>
      <c r="M57" s="22"/>
      <c r="N57" s="22"/>
    </row>
    <row r="58" spans="12:14" x14ac:dyDescent="0.2">
      <c r="L58" s="22"/>
      <c r="M58" s="22"/>
      <c r="N58" s="22"/>
    </row>
    <row r="59" spans="12:14" x14ac:dyDescent="0.2">
      <c r="L59" s="22"/>
      <c r="M59" s="22"/>
      <c r="N59" s="22"/>
    </row>
    <row r="60" spans="12:14" x14ac:dyDescent="0.2">
      <c r="L60" s="22"/>
      <c r="M60" s="22"/>
      <c r="N60" s="22"/>
    </row>
    <row r="61" spans="12:14" x14ac:dyDescent="0.2">
      <c r="L61" s="22"/>
      <c r="M61" s="22"/>
      <c r="N61" s="22"/>
    </row>
    <row r="62" spans="12:14" x14ac:dyDescent="0.2">
      <c r="L62" s="22"/>
      <c r="M62" s="22"/>
      <c r="N62" s="22"/>
    </row>
    <row r="63" spans="12:14" x14ac:dyDescent="0.2">
      <c r="L63" s="22"/>
      <c r="M63" s="22"/>
      <c r="N63" s="22"/>
    </row>
    <row r="64" spans="12:14" x14ac:dyDescent="0.2">
      <c r="L64" s="22"/>
      <c r="M64" s="22"/>
      <c r="N64" s="22"/>
    </row>
    <row r="65" spans="12:14" x14ac:dyDescent="0.2">
      <c r="L65" s="22"/>
      <c r="M65" s="22"/>
      <c r="N65" s="22"/>
    </row>
    <row r="66" spans="12:14" x14ac:dyDescent="0.2">
      <c r="L66" s="22"/>
      <c r="M66" s="22"/>
      <c r="N66" s="22"/>
    </row>
    <row r="67" spans="12:14" x14ac:dyDescent="0.2">
      <c r="L67" s="22"/>
      <c r="M67" s="22"/>
      <c r="N67" s="22"/>
    </row>
    <row r="68" spans="12:14" x14ac:dyDescent="0.2">
      <c r="L68" s="22"/>
      <c r="M68" s="22"/>
      <c r="N68" s="22"/>
    </row>
    <row r="69" spans="12:14" x14ac:dyDescent="0.2">
      <c r="L69" s="22"/>
      <c r="M69" s="22"/>
      <c r="N69" s="22"/>
    </row>
    <row r="70" spans="12:14" x14ac:dyDescent="0.2">
      <c r="L70" s="22"/>
      <c r="M70" s="22"/>
      <c r="N70" s="22"/>
    </row>
    <row r="71" spans="12:14" x14ac:dyDescent="0.2">
      <c r="L71" s="22"/>
      <c r="M71" s="22"/>
      <c r="N71" s="22"/>
    </row>
    <row r="72" spans="12:14" x14ac:dyDescent="0.2">
      <c r="L72" s="22"/>
      <c r="M72" s="22"/>
      <c r="N72" s="22"/>
    </row>
    <row r="73" spans="12:14" x14ac:dyDescent="0.2">
      <c r="L73" s="22"/>
      <c r="M73" s="22"/>
      <c r="N73" s="22"/>
    </row>
    <row r="74" spans="12:14" x14ac:dyDescent="0.2">
      <c r="L74" s="22"/>
      <c r="M74" s="22"/>
      <c r="N74" s="22"/>
    </row>
    <row r="75" spans="12:14" x14ac:dyDescent="0.2">
      <c r="L75" s="22"/>
      <c r="M75" s="22"/>
      <c r="N75" s="22"/>
    </row>
    <row r="76" spans="12:14" x14ac:dyDescent="0.2">
      <c r="L76" s="22"/>
      <c r="M76" s="22"/>
      <c r="N76" s="22"/>
    </row>
    <row r="77" spans="12:14" x14ac:dyDescent="0.2">
      <c r="L77" s="22"/>
      <c r="M77" s="22"/>
      <c r="N77" s="22"/>
    </row>
    <row r="78" spans="12:14" x14ac:dyDescent="0.2">
      <c r="L78" s="22"/>
      <c r="M78" s="22"/>
      <c r="N78" s="22"/>
    </row>
    <row r="79" spans="12:14" x14ac:dyDescent="0.2">
      <c r="L79" s="22"/>
      <c r="M79" s="22"/>
      <c r="N79" s="22"/>
    </row>
    <row r="80" spans="12:14" x14ac:dyDescent="0.2">
      <c r="L80" s="22"/>
      <c r="M80" s="22"/>
      <c r="N80" s="22"/>
    </row>
    <row r="81" spans="12:14" x14ac:dyDescent="0.2">
      <c r="L81" s="22"/>
      <c r="M81" s="22"/>
      <c r="N81" s="22"/>
    </row>
    <row r="82" spans="12:14" x14ac:dyDescent="0.2">
      <c r="L82" s="22"/>
      <c r="M82" s="22"/>
      <c r="N82" s="22"/>
    </row>
    <row r="83" spans="12:14" x14ac:dyDescent="0.2">
      <c r="L83" s="22"/>
      <c r="M83" s="22"/>
      <c r="N83" s="22"/>
    </row>
    <row r="84" spans="12:14" x14ac:dyDescent="0.2">
      <c r="L84" s="22"/>
      <c r="M84" s="22"/>
      <c r="N84" s="22"/>
    </row>
    <row r="85" spans="12:14" x14ac:dyDescent="0.2">
      <c r="L85" s="22"/>
      <c r="M85" s="22"/>
      <c r="N85" s="22"/>
    </row>
    <row r="86" spans="12:14" x14ac:dyDescent="0.2">
      <c r="L86" s="22"/>
      <c r="M86" s="22"/>
      <c r="N86" s="22"/>
    </row>
    <row r="87" spans="12:14" x14ac:dyDescent="0.2">
      <c r="L87" s="22"/>
      <c r="M87" s="22"/>
      <c r="N87" s="22"/>
    </row>
    <row r="88" spans="12:14" x14ac:dyDescent="0.2">
      <c r="L88" s="22"/>
      <c r="M88" s="22"/>
      <c r="N88" s="22"/>
    </row>
    <row r="89" spans="12:14" x14ac:dyDescent="0.2">
      <c r="L89" s="22"/>
      <c r="M89" s="22"/>
      <c r="N89" s="22"/>
    </row>
    <row r="90" spans="12:14" x14ac:dyDescent="0.2">
      <c r="L90" s="22"/>
      <c r="M90" s="22"/>
      <c r="N90" s="22"/>
    </row>
    <row r="91" spans="12:14" x14ac:dyDescent="0.2">
      <c r="L91" s="22"/>
      <c r="M91" s="22"/>
      <c r="N91" s="22"/>
    </row>
    <row r="92" spans="12:14" x14ac:dyDescent="0.2">
      <c r="L92" s="22"/>
      <c r="M92" s="22"/>
      <c r="N92" s="22"/>
    </row>
    <row r="93" spans="12:14" x14ac:dyDescent="0.2">
      <c r="L93" s="22"/>
      <c r="M93" s="22"/>
      <c r="N93" s="22"/>
    </row>
    <row r="94" spans="12:14" x14ac:dyDescent="0.2">
      <c r="L94" s="22"/>
      <c r="M94" s="22"/>
      <c r="N94" s="22"/>
    </row>
    <row r="95" spans="12:14" x14ac:dyDescent="0.2">
      <c r="L95" s="22"/>
      <c r="M95" s="22"/>
      <c r="N95" s="22"/>
    </row>
    <row r="96" spans="12:14" x14ac:dyDescent="0.2">
      <c r="L96" s="22"/>
      <c r="M96" s="22"/>
      <c r="N96" s="22"/>
    </row>
    <row r="97" spans="12:14" x14ac:dyDescent="0.2">
      <c r="L97" s="22"/>
      <c r="M97" s="22"/>
      <c r="N97" s="22"/>
    </row>
    <row r="98" spans="12:14" x14ac:dyDescent="0.2">
      <c r="L98" s="22"/>
      <c r="M98" s="22"/>
      <c r="N98" s="22"/>
    </row>
    <row r="99" spans="12:14" x14ac:dyDescent="0.2">
      <c r="L99" s="22"/>
      <c r="M99" s="22"/>
      <c r="N99" s="22"/>
    </row>
    <row r="100" spans="12:14" x14ac:dyDescent="0.2">
      <c r="L100" s="22"/>
      <c r="M100" s="22"/>
      <c r="N100" s="22"/>
    </row>
    <row r="101" spans="12:14" x14ac:dyDescent="0.2">
      <c r="L101" s="22"/>
      <c r="M101" s="22"/>
      <c r="N101" s="22"/>
    </row>
    <row r="102" spans="12:14" x14ac:dyDescent="0.2">
      <c r="L102" s="22"/>
      <c r="M102" s="22"/>
      <c r="N102" s="22"/>
    </row>
    <row r="103" spans="12:14" x14ac:dyDescent="0.2">
      <c r="L103" s="22"/>
      <c r="M103" s="22"/>
      <c r="N103" s="22"/>
    </row>
    <row r="104" spans="12:14" x14ac:dyDescent="0.2">
      <c r="L104" s="22"/>
      <c r="M104" s="22"/>
      <c r="N104" s="22"/>
    </row>
    <row r="105" spans="12:14" x14ac:dyDescent="0.2">
      <c r="L105" s="22"/>
      <c r="M105" s="22"/>
      <c r="N105" s="22"/>
    </row>
    <row r="106" spans="12:14" x14ac:dyDescent="0.2">
      <c r="L106" s="22"/>
      <c r="M106" s="22"/>
      <c r="N106" s="22"/>
    </row>
    <row r="107" spans="12:14" x14ac:dyDescent="0.2">
      <c r="L107" s="22"/>
      <c r="M107" s="22"/>
      <c r="N107" s="22"/>
    </row>
    <row r="108" spans="12:14" x14ac:dyDescent="0.2">
      <c r="L108" s="22"/>
      <c r="M108" s="22"/>
      <c r="N108" s="22"/>
    </row>
    <row r="109" spans="12:14" x14ac:dyDescent="0.2">
      <c r="L109" s="22"/>
      <c r="M109" s="22"/>
      <c r="N109" s="22"/>
    </row>
    <row r="110" spans="12:14" x14ac:dyDescent="0.2">
      <c r="L110" s="22"/>
      <c r="M110" s="22"/>
      <c r="N110" s="22"/>
    </row>
    <row r="111" spans="12:14" x14ac:dyDescent="0.2">
      <c r="L111" s="22"/>
      <c r="M111" s="22"/>
      <c r="N111" s="22"/>
    </row>
    <row r="112" spans="12:14" x14ac:dyDescent="0.2">
      <c r="L112" s="22"/>
      <c r="M112" s="22"/>
      <c r="N112" s="22"/>
    </row>
    <row r="113" spans="12:14" x14ac:dyDescent="0.2">
      <c r="L113" s="22"/>
      <c r="M113" s="22"/>
      <c r="N113" s="22"/>
    </row>
    <row r="114" spans="12:14" x14ac:dyDescent="0.2">
      <c r="L114" s="22"/>
      <c r="M114" s="22"/>
      <c r="N114" s="22"/>
    </row>
    <row r="115" spans="12:14" x14ac:dyDescent="0.2">
      <c r="L115" s="22"/>
      <c r="M115" s="22"/>
      <c r="N115" s="22"/>
    </row>
    <row r="116" spans="12:14" x14ac:dyDescent="0.2">
      <c r="L116" s="22"/>
      <c r="M116" s="22"/>
      <c r="N116" s="22"/>
    </row>
    <row r="117" spans="12:14" x14ac:dyDescent="0.2">
      <c r="L117" s="22"/>
      <c r="M117" s="22"/>
      <c r="N117" s="22"/>
    </row>
    <row r="118" spans="12:14" x14ac:dyDescent="0.2">
      <c r="L118" s="22"/>
      <c r="M118" s="22"/>
      <c r="N118" s="22"/>
    </row>
    <row r="119" spans="12:14" x14ac:dyDescent="0.2">
      <c r="L119" s="22"/>
      <c r="M119" s="22"/>
      <c r="N119" s="22"/>
    </row>
    <row r="120" spans="12:14" x14ac:dyDescent="0.2">
      <c r="L120" s="22"/>
      <c r="M120" s="22"/>
      <c r="N120" s="22"/>
    </row>
    <row r="121" spans="12:14" x14ac:dyDescent="0.2">
      <c r="L121" s="22"/>
      <c r="M121" s="22"/>
      <c r="N121" s="22"/>
    </row>
    <row r="122" spans="12:14" x14ac:dyDescent="0.2">
      <c r="L122" s="22"/>
      <c r="M122" s="22"/>
      <c r="N122" s="22"/>
    </row>
    <row r="123" spans="12:14" x14ac:dyDescent="0.2">
      <c r="L123" s="22"/>
      <c r="M123" s="22"/>
      <c r="N123" s="22"/>
    </row>
    <row r="124" spans="12:14" x14ac:dyDescent="0.2">
      <c r="L124" s="22"/>
      <c r="M124" s="22"/>
      <c r="N124" s="22"/>
    </row>
    <row r="125" spans="12:14" x14ac:dyDescent="0.2">
      <c r="L125" s="22"/>
      <c r="M125" s="22"/>
      <c r="N125" s="22"/>
    </row>
    <row r="126" spans="12:14" x14ac:dyDescent="0.2">
      <c r="L126" s="22"/>
      <c r="M126" s="22"/>
      <c r="N126" s="22"/>
    </row>
    <row r="127" spans="12:14" x14ac:dyDescent="0.2">
      <c r="L127" s="22"/>
      <c r="M127" s="22"/>
      <c r="N127" s="22"/>
    </row>
    <row r="128" spans="12:14" x14ac:dyDescent="0.2">
      <c r="L128" s="22"/>
      <c r="M128" s="22"/>
      <c r="N128" s="22"/>
    </row>
    <row r="129" spans="12:14" x14ac:dyDescent="0.2">
      <c r="L129" s="22"/>
      <c r="M129" s="22"/>
      <c r="N129" s="22"/>
    </row>
    <row r="130" spans="12:14" x14ac:dyDescent="0.2">
      <c r="L130" s="22"/>
      <c r="M130" s="22"/>
      <c r="N130" s="22"/>
    </row>
    <row r="131" spans="12:14" x14ac:dyDescent="0.2">
      <c r="L131" s="22"/>
      <c r="M131" s="22"/>
      <c r="N131" s="22"/>
    </row>
    <row r="132" spans="12:14" x14ac:dyDescent="0.2">
      <c r="L132" s="22"/>
      <c r="M132" s="22"/>
      <c r="N132" s="22"/>
    </row>
    <row r="133" spans="12:14" x14ac:dyDescent="0.2">
      <c r="L133" s="22"/>
      <c r="M133" s="22"/>
      <c r="N133" s="22"/>
    </row>
    <row r="134" spans="12:14" x14ac:dyDescent="0.2">
      <c r="L134" s="22"/>
      <c r="M134" s="22"/>
      <c r="N134" s="22"/>
    </row>
    <row r="135" spans="12:14" x14ac:dyDescent="0.2">
      <c r="L135" s="22"/>
      <c r="M135" s="22"/>
      <c r="N135" s="22"/>
    </row>
    <row r="136" spans="12:14" x14ac:dyDescent="0.2">
      <c r="L136" s="22"/>
      <c r="M136" s="22"/>
      <c r="N136" s="22"/>
    </row>
    <row r="137" spans="12:14" x14ac:dyDescent="0.2">
      <c r="L137" s="22"/>
      <c r="M137" s="22"/>
      <c r="N137" s="22"/>
    </row>
    <row r="138" spans="12:14" x14ac:dyDescent="0.2">
      <c r="L138" s="22"/>
      <c r="M138" s="22"/>
      <c r="N138" s="22"/>
    </row>
    <row r="139" spans="12:14" x14ac:dyDescent="0.2">
      <c r="L139" s="22"/>
      <c r="M139" s="22"/>
      <c r="N139" s="22"/>
    </row>
    <row r="140" spans="12:14" x14ac:dyDescent="0.2">
      <c r="L140" s="22"/>
      <c r="M140" s="22"/>
      <c r="N140" s="22"/>
    </row>
    <row r="141" spans="12:14" x14ac:dyDescent="0.2">
      <c r="L141" s="22"/>
      <c r="M141" s="22"/>
      <c r="N141" s="22"/>
    </row>
    <row r="142" spans="12:14" x14ac:dyDescent="0.2">
      <c r="L142" s="22"/>
      <c r="M142" s="22"/>
      <c r="N142" s="22"/>
    </row>
    <row r="143" spans="12:14" x14ac:dyDescent="0.2">
      <c r="L143" s="22"/>
      <c r="M143" s="22"/>
      <c r="N143" s="22"/>
    </row>
    <row r="144" spans="12:14" x14ac:dyDescent="0.2">
      <c r="L144" s="22"/>
      <c r="M144" s="22"/>
      <c r="N144" s="22"/>
    </row>
    <row r="145" spans="12:14" x14ac:dyDescent="0.2">
      <c r="L145" s="22"/>
      <c r="M145" s="22"/>
      <c r="N145" s="22"/>
    </row>
    <row r="146" spans="12:14" x14ac:dyDescent="0.2">
      <c r="L146" s="22"/>
      <c r="M146" s="22"/>
      <c r="N146" s="22"/>
    </row>
    <row r="147" spans="12:14" x14ac:dyDescent="0.2">
      <c r="L147" s="22"/>
      <c r="M147" s="22"/>
      <c r="N147" s="22"/>
    </row>
    <row r="148" spans="12:14" x14ac:dyDescent="0.2">
      <c r="L148" s="22"/>
      <c r="M148" s="22"/>
      <c r="N148" s="22"/>
    </row>
    <row r="149" spans="12:14" x14ac:dyDescent="0.2">
      <c r="L149" s="22"/>
      <c r="M149" s="22"/>
      <c r="N149" s="22"/>
    </row>
    <row r="150" spans="12:14" x14ac:dyDescent="0.2">
      <c r="L150" s="22"/>
      <c r="M150" s="22"/>
      <c r="N150" s="22"/>
    </row>
    <row r="151" spans="12:14" x14ac:dyDescent="0.2">
      <c r="L151" s="22"/>
      <c r="M151" s="22"/>
      <c r="N151" s="22"/>
    </row>
    <row r="152" spans="12:14" x14ac:dyDescent="0.2">
      <c r="L152" s="22"/>
      <c r="M152" s="22"/>
      <c r="N152" s="22"/>
    </row>
    <row r="153" spans="12:14" x14ac:dyDescent="0.2">
      <c r="L153" s="22"/>
      <c r="M153" s="22"/>
      <c r="N153" s="22"/>
    </row>
    <row r="154" spans="12:14" x14ac:dyDescent="0.2">
      <c r="L154" s="22"/>
      <c r="M154" s="22"/>
      <c r="N154" s="22"/>
    </row>
    <row r="155" spans="12:14" x14ac:dyDescent="0.2">
      <c r="L155" s="22"/>
      <c r="M155" s="22"/>
      <c r="N155" s="22"/>
    </row>
    <row r="156" spans="12:14" x14ac:dyDescent="0.2">
      <c r="L156" s="22"/>
      <c r="M156" s="22"/>
      <c r="N156" s="22"/>
    </row>
    <row r="157" spans="12:14" x14ac:dyDescent="0.2">
      <c r="L157" s="22"/>
      <c r="M157" s="22"/>
      <c r="N157" s="22"/>
    </row>
    <row r="158" spans="12:14" x14ac:dyDescent="0.2">
      <c r="L158" s="22"/>
      <c r="M158" s="22"/>
      <c r="N158" s="22"/>
    </row>
    <row r="159" spans="12:14" x14ac:dyDescent="0.2">
      <c r="L159" s="22"/>
      <c r="M159" s="22"/>
      <c r="N159" s="22"/>
    </row>
    <row r="160" spans="12:14" x14ac:dyDescent="0.2">
      <c r="L160" s="22"/>
      <c r="M160" s="22"/>
      <c r="N160" s="22"/>
    </row>
    <row r="161" spans="12:14" x14ac:dyDescent="0.2">
      <c r="L161" s="22"/>
      <c r="M161" s="22"/>
      <c r="N161" s="22"/>
    </row>
    <row r="162" spans="12:14" x14ac:dyDescent="0.2">
      <c r="L162" s="22"/>
      <c r="M162" s="22"/>
      <c r="N162" s="22"/>
    </row>
    <row r="163" spans="12:14" x14ac:dyDescent="0.2">
      <c r="L163" s="22"/>
      <c r="M163" s="22"/>
      <c r="N163" s="22"/>
    </row>
    <row r="164" spans="12:14" x14ac:dyDescent="0.2">
      <c r="L164" s="22"/>
      <c r="M164" s="22"/>
      <c r="N164" s="22"/>
    </row>
    <row r="165" spans="12:14" x14ac:dyDescent="0.2">
      <c r="L165" s="22"/>
      <c r="M165" s="22"/>
      <c r="N165" s="22"/>
    </row>
    <row r="166" spans="12:14" x14ac:dyDescent="0.2">
      <c r="L166" s="22"/>
      <c r="M166" s="22"/>
      <c r="N166" s="22"/>
    </row>
    <row r="167" spans="12:14" x14ac:dyDescent="0.2">
      <c r="L167" s="22"/>
      <c r="M167" s="22"/>
      <c r="N167" s="22"/>
    </row>
    <row r="168" spans="12:14" x14ac:dyDescent="0.2">
      <c r="L168" s="22"/>
      <c r="M168" s="22"/>
      <c r="N168" s="22"/>
    </row>
    <row r="169" spans="12:14" x14ac:dyDescent="0.2">
      <c r="L169" s="22"/>
      <c r="M169" s="22"/>
      <c r="N169" s="22"/>
    </row>
    <row r="170" spans="12:14" x14ac:dyDescent="0.2">
      <c r="L170" s="22"/>
      <c r="M170" s="22"/>
      <c r="N170" s="22"/>
    </row>
    <row r="171" spans="12:14" x14ac:dyDescent="0.2">
      <c r="L171" s="22"/>
      <c r="M171" s="22"/>
      <c r="N171" s="22"/>
    </row>
    <row r="172" spans="12:14" x14ac:dyDescent="0.2">
      <c r="L172" s="22"/>
      <c r="M172" s="22"/>
      <c r="N172" s="22"/>
    </row>
    <row r="173" spans="12:14" x14ac:dyDescent="0.2">
      <c r="L173" s="22"/>
      <c r="M173" s="22"/>
      <c r="N173" s="22"/>
    </row>
    <row r="174" spans="12:14" x14ac:dyDescent="0.2">
      <c r="L174" s="22"/>
      <c r="M174" s="22"/>
      <c r="N174" s="22"/>
    </row>
    <row r="175" spans="12:14" x14ac:dyDescent="0.2">
      <c r="L175" s="22"/>
      <c r="M175" s="22"/>
      <c r="N175" s="22"/>
    </row>
    <row r="176" spans="12:14" x14ac:dyDescent="0.2">
      <c r="L176" s="22"/>
      <c r="M176" s="22"/>
      <c r="N176" s="22"/>
    </row>
    <row r="177" spans="12:14" x14ac:dyDescent="0.2">
      <c r="L177" s="22"/>
      <c r="M177" s="22"/>
      <c r="N177" s="22"/>
    </row>
    <row r="178" spans="12:14" x14ac:dyDescent="0.2">
      <c r="L178" s="22"/>
      <c r="M178" s="22"/>
      <c r="N178" s="22"/>
    </row>
    <row r="179" spans="12:14" x14ac:dyDescent="0.2">
      <c r="L179" s="22"/>
      <c r="M179" s="22"/>
      <c r="N179" s="22"/>
    </row>
    <row r="180" spans="12:14" x14ac:dyDescent="0.2">
      <c r="L180" s="22"/>
      <c r="M180" s="22"/>
      <c r="N180" s="22"/>
    </row>
    <row r="181" spans="12:14" x14ac:dyDescent="0.2">
      <c r="L181" s="22"/>
      <c r="M181" s="22"/>
      <c r="N181" s="22"/>
    </row>
    <row r="182" spans="12:14" x14ac:dyDescent="0.2">
      <c r="L182" s="22"/>
      <c r="M182" s="22"/>
      <c r="N182" s="22"/>
    </row>
    <row r="183" spans="12:14" x14ac:dyDescent="0.2">
      <c r="L183" s="22"/>
      <c r="M183" s="22"/>
      <c r="N183" s="22"/>
    </row>
    <row r="184" spans="12:14" x14ac:dyDescent="0.2">
      <c r="L184" s="22"/>
      <c r="M184" s="22"/>
      <c r="N184" s="22"/>
    </row>
    <row r="185" spans="12:14" x14ac:dyDescent="0.2">
      <c r="L185" s="22"/>
      <c r="M185" s="22"/>
      <c r="N185" s="22"/>
    </row>
    <row r="186" spans="12:14" x14ac:dyDescent="0.2">
      <c r="L186" s="22"/>
      <c r="M186" s="22"/>
      <c r="N186" s="22"/>
    </row>
    <row r="187" spans="12:14" x14ac:dyDescent="0.2">
      <c r="L187" s="22"/>
      <c r="M187" s="22"/>
      <c r="N187" s="22"/>
    </row>
    <row r="188" spans="12:14" x14ac:dyDescent="0.2">
      <c r="L188" s="22"/>
      <c r="M188" s="22"/>
      <c r="N188" s="22"/>
    </row>
    <row r="189" spans="12:14" x14ac:dyDescent="0.2">
      <c r="L189" s="22"/>
      <c r="M189" s="22"/>
      <c r="N189" s="22"/>
    </row>
    <row r="190" spans="12:14" x14ac:dyDescent="0.2">
      <c r="L190" s="22"/>
      <c r="M190" s="22"/>
      <c r="N190" s="22"/>
    </row>
    <row r="191" spans="12:14" x14ac:dyDescent="0.2">
      <c r="L191" s="22"/>
      <c r="M191" s="22"/>
      <c r="N191" s="22"/>
    </row>
    <row r="192" spans="12:14" x14ac:dyDescent="0.2">
      <c r="L192" s="22"/>
      <c r="M192" s="22"/>
      <c r="N192" s="22"/>
    </row>
    <row r="193" spans="12:14" x14ac:dyDescent="0.2">
      <c r="L193" s="22"/>
      <c r="M193" s="22"/>
      <c r="N193" s="22"/>
    </row>
    <row r="194" spans="12:14" x14ac:dyDescent="0.2">
      <c r="L194" s="22"/>
      <c r="M194" s="22"/>
      <c r="N194" s="22"/>
    </row>
    <row r="195" spans="12:14" x14ac:dyDescent="0.2">
      <c r="L195" s="22"/>
      <c r="M195" s="22"/>
      <c r="N195" s="22"/>
    </row>
    <row r="196" spans="12:14" x14ac:dyDescent="0.2">
      <c r="L196" s="22"/>
      <c r="M196" s="22"/>
      <c r="N196" s="22"/>
    </row>
    <row r="197" spans="12:14" x14ac:dyDescent="0.2">
      <c r="L197" s="22"/>
      <c r="M197" s="22"/>
      <c r="N197" s="22"/>
    </row>
    <row r="198" spans="12:14" x14ac:dyDescent="0.2">
      <c r="L198" s="22"/>
      <c r="M198" s="22"/>
      <c r="N198" s="22"/>
    </row>
    <row r="199" spans="12:14" x14ac:dyDescent="0.2">
      <c r="L199" s="22"/>
      <c r="M199" s="22"/>
      <c r="N199" s="22"/>
    </row>
    <row r="200" spans="12:14" x14ac:dyDescent="0.2">
      <c r="L200" s="22"/>
      <c r="M200" s="22"/>
      <c r="N200" s="22"/>
    </row>
    <row r="201" spans="12:14" x14ac:dyDescent="0.2">
      <c r="L201" s="22"/>
      <c r="M201" s="22"/>
      <c r="N201" s="22"/>
    </row>
    <row r="202" spans="12:14" x14ac:dyDescent="0.2">
      <c r="L202" s="22"/>
      <c r="M202" s="22"/>
      <c r="N202" s="22"/>
    </row>
    <row r="203" spans="12:14" x14ac:dyDescent="0.2">
      <c r="L203" s="22"/>
      <c r="M203" s="22"/>
      <c r="N203" s="22"/>
    </row>
    <row r="204" spans="12:14" x14ac:dyDescent="0.2">
      <c r="L204" s="22"/>
      <c r="M204" s="22"/>
      <c r="N204" s="22"/>
    </row>
    <row r="205" spans="12:14" x14ac:dyDescent="0.2">
      <c r="L205" s="22"/>
      <c r="M205" s="22"/>
      <c r="N205" s="22"/>
    </row>
    <row r="206" spans="12:14" x14ac:dyDescent="0.2">
      <c r="L206" s="22"/>
      <c r="M206" s="22"/>
      <c r="N206" s="22"/>
    </row>
    <row r="207" spans="12:14" x14ac:dyDescent="0.2">
      <c r="L207" s="22"/>
      <c r="M207" s="22"/>
      <c r="N207" s="22"/>
    </row>
    <row r="208" spans="12:14" x14ac:dyDescent="0.2">
      <c r="L208" s="22"/>
      <c r="M208" s="22"/>
      <c r="N208" s="22"/>
    </row>
    <row r="209" spans="12:14" x14ac:dyDescent="0.2">
      <c r="L209" s="22"/>
      <c r="M209" s="22"/>
      <c r="N209" s="22"/>
    </row>
    <row r="210" spans="12:14" x14ac:dyDescent="0.2">
      <c r="L210" s="22"/>
      <c r="M210" s="22"/>
      <c r="N210" s="22"/>
    </row>
    <row r="211" spans="12:14" x14ac:dyDescent="0.2">
      <c r="L211" s="22"/>
      <c r="M211" s="22"/>
      <c r="N211" s="22"/>
    </row>
    <row r="212" spans="12:14" x14ac:dyDescent="0.2">
      <c r="L212" s="22"/>
      <c r="M212" s="22"/>
      <c r="N212" s="22"/>
    </row>
    <row r="213" spans="12:14" x14ac:dyDescent="0.2">
      <c r="L213" s="22"/>
      <c r="M213" s="22"/>
      <c r="N213" s="22"/>
    </row>
    <row r="214" spans="12:14" x14ac:dyDescent="0.2">
      <c r="L214" s="22"/>
      <c r="M214" s="22"/>
      <c r="N214" s="22"/>
    </row>
    <row r="215" spans="12:14" x14ac:dyDescent="0.2">
      <c r="L215" s="22"/>
      <c r="M215" s="22"/>
      <c r="N215" s="22"/>
    </row>
    <row r="216" spans="12:14" x14ac:dyDescent="0.2">
      <c r="L216" s="22"/>
      <c r="M216" s="22"/>
      <c r="N216" s="22"/>
    </row>
    <row r="217" spans="12:14" x14ac:dyDescent="0.2">
      <c r="L217" s="22"/>
      <c r="M217" s="22"/>
      <c r="N217" s="22"/>
    </row>
    <row r="218" spans="12:14" x14ac:dyDescent="0.2">
      <c r="L218" s="22"/>
      <c r="M218" s="22"/>
      <c r="N218" s="22"/>
    </row>
    <row r="219" spans="12:14" x14ac:dyDescent="0.2">
      <c r="L219" s="22"/>
      <c r="M219" s="22"/>
      <c r="N219" s="22"/>
    </row>
    <row r="220" spans="12:14" x14ac:dyDescent="0.2">
      <c r="L220" s="22"/>
      <c r="M220" s="22"/>
      <c r="N220" s="22"/>
    </row>
    <row r="221" spans="12:14" x14ac:dyDescent="0.2">
      <c r="L221" s="22"/>
      <c r="M221" s="22"/>
      <c r="N221" s="22"/>
    </row>
    <row r="222" spans="12:14" x14ac:dyDescent="0.2">
      <c r="L222" s="22"/>
      <c r="M222" s="22"/>
      <c r="N222" s="22"/>
    </row>
    <row r="223" spans="12:14" x14ac:dyDescent="0.2">
      <c r="L223" s="22"/>
      <c r="M223" s="22"/>
      <c r="N223" s="22"/>
    </row>
    <row r="224" spans="12:14" x14ac:dyDescent="0.2">
      <c r="L224" s="22"/>
      <c r="M224" s="22"/>
      <c r="N224" s="22"/>
    </row>
    <row r="225" spans="12:14" x14ac:dyDescent="0.2">
      <c r="L225" s="22"/>
      <c r="M225" s="22"/>
      <c r="N225" s="22"/>
    </row>
    <row r="226" spans="12:14" x14ac:dyDescent="0.2">
      <c r="L226" s="22"/>
      <c r="M226" s="22"/>
      <c r="N226" s="22"/>
    </row>
    <row r="227" spans="12:14" x14ac:dyDescent="0.2">
      <c r="L227" s="22"/>
      <c r="M227" s="22"/>
      <c r="N227" s="22"/>
    </row>
    <row r="228" spans="12:14" x14ac:dyDescent="0.2">
      <c r="L228" s="22"/>
      <c r="M228" s="22"/>
      <c r="N228" s="22"/>
    </row>
    <row r="229" spans="12:14" x14ac:dyDescent="0.2">
      <c r="L229" s="22"/>
      <c r="M229" s="22"/>
      <c r="N229" s="22"/>
    </row>
    <row r="230" spans="12:14" x14ac:dyDescent="0.2">
      <c r="L230" s="22"/>
      <c r="M230" s="22"/>
      <c r="N230" s="22"/>
    </row>
    <row r="231" spans="12:14" x14ac:dyDescent="0.2">
      <c r="L231" s="22"/>
      <c r="M231" s="22"/>
      <c r="N231" s="22"/>
    </row>
    <row r="232" spans="12:14" x14ac:dyDescent="0.2">
      <c r="L232" s="22"/>
      <c r="M232" s="22"/>
      <c r="N232" s="22"/>
    </row>
    <row r="233" spans="12:14" x14ac:dyDescent="0.2">
      <c r="L233" s="22"/>
      <c r="M233" s="22"/>
      <c r="N233" s="22"/>
    </row>
    <row r="234" spans="12:14" x14ac:dyDescent="0.2">
      <c r="L234" s="22"/>
      <c r="M234" s="22"/>
      <c r="N234" s="22"/>
    </row>
    <row r="235" spans="12:14" x14ac:dyDescent="0.2">
      <c r="L235" s="22"/>
      <c r="M235" s="22"/>
      <c r="N235" s="22"/>
    </row>
    <row r="236" spans="12:14" x14ac:dyDescent="0.2">
      <c r="L236" s="22"/>
      <c r="M236" s="22"/>
      <c r="N236" s="22"/>
    </row>
    <row r="237" spans="12:14" x14ac:dyDescent="0.2">
      <c r="L237" s="22"/>
      <c r="M237" s="22"/>
      <c r="N237" s="22"/>
    </row>
    <row r="238" spans="12:14" x14ac:dyDescent="0.2">
      <c r="L238" s="22"/>
      <c r="M238" s="22"/>
      <c r="N238" s="22"/>
    </row>
    <row r="239" spans="12:14" x14ac:dyDescent="0.2">
      <c r="L239" s="22"/>
      <c r="M239" s="22"/>
      <c r="N239" s="22"/>
    </row>
    <row r="240" spans="12:14" x14ac:dyDescent="0.2">
      <c r="L240" s="22"/>
      <c r="M240" s="22"/>
      <c r="N240" s="22"/>
    </row>
    <row r="241" spans="12:14" x14ac:dyDescent="0.2">
      <c r="L241" s="22"/>
      <c r="M241" s="22"/>
      <c r="N241" s="22"/>
    </row>
    <row r="242" spans="12:14" x14ac:dyDescent="0.2">
      <c r="L242" s="22"/>
      <c r="M242" s="22"/>
      <c r="N242" s="22"/>
    </row>
    <row r="243" spans="12:14" x14ac:dyDescent="0.2">
      <c r="L243" s="22"/>
      <c r="M243" s="22"/>
      <c r="N243" s="22"/>
    </row>
    <row r="244" spans="12:14" x14ac:dyDescent="0.2">
      <c r="L244" s="22"/>
      <c r="M244" s="22"/>
      <c r="N244" s="22"/>
    </row>
    <row r="245" spans="12:14" x14ac:dyDescent="0.2">
      <c r="L245" s="22"/>
      <c r="M245" s="22"/>
      <c r="N245" s="22"/>
    </row>
    <row r="246" spans="12:14" x14ac:dyDescent="0.2">
      <c r="L246" s="22"/>
      <c r="M246" s="22"/>
      <c r="N246" s="22"/>
    </row>
    <row r="247" spans="12:14" x14ac:dyDescent="0.2">
      <c r="L247" s="22"/>
      <c r="M247" s="22"/>
      <c r="N247" s="22"/>
    </row>
    <row r="248" spans="12:14" x14ac:dyDescent="0.2">
      <c r="L248" s="22"/>
      <c r="M248" s="22"/>
      <c r="N248" s="22"/>
    </row>
    <row r="249" spans="12:14" x14ac:dyDescent="0.2">
      <c r="L249" s="22"/>
      <c r="M249" s="22"/>
      <c r="N249" s="22"/>
    </row>
    <row r="250" spans="12:14" x14ac:dyDescent="0.2">
      <c r="L250" s="22"/>
      <c r="M250" s="22"/>
      <c r="N250" s="22"/>
    </row>
    <row r="251" spans="12:14" x14ac:dyDescent="0.2">
      <c r="L251" s="22"/>
      <c r="M251" s="22"/>
      <c r="N251" s="22"/>
    </row>
    <row r="252" spans="12:14" x14ac:dyDescent="0.2">
      <c r="L252" s="22"/>
      <c r="M252" s="22"/>
      <c r="N252" s="22"/>
    </row>
    <row r="253" spans="12:14" x14ac:dyDescent="0.2">
      <c r="L253" s="22"/>
      <c r="M253" s="22"/>
      <c r="N253" s="22"/>
    </row>
    <row r="254" spans="12:14" x14ac:dyDescent="0.2">
      <c r="L254" s="22"/>
      <c r="M254" s="22"/>
      <c r="N254" s="22"/>
    </row>
    <row r="255" spans="12:14" x14ac:dyDescent="0.2">
      <c r="L255" s="22"/>
      <c r="M255" s="22"/>
      <c r="N255" s="22"/>
    </row>
    <row r="256" spans="12:14" x14ac:dyDescent="0.2">
      <c r="L256" s="22"/>
      <c r="M256" s="22"/>
      <c r="N256" s="22"/>
    </row>
    <row r="257" spans="12:14" x14ac:dyDescent="0.2">
      <c r="L257" s="22"/>
      <c r="M257" s="22"/>
      <c r="N257" s="22"/>
    </row>
    <row r="258" spans="12:14" x14ac:dyDescent="0.2">
      <c r="L258" s="22"/>
      <c r="M258" s="22"/>
      <c r="N258" s="22"/>
    </row>
    <row r="259" spans="12:14" x14ac:dyDescent="0.2">
      <c r="L259" s="22"/>
      <c r="M259" s="22"/>
      <c r="N259" s="22"/>
    </row>
    <row r="260" spans="12:14" x14ac:dyDescent="0.2">
      <c r="L260" s="22"/>
      <c r="M260" s="22"/>
      <c r="N260" s="22"/>
    </row>
    <row r="261" spans="12:14" x14ac:dyDescent="0.2">
      <c r="L261" s="22"/>
      <c r="M261" s="22"/>
      <c r="N261" s="22"/>
    </row>
    <row r="262" spans="12:14" x14ac:dyDescent="0.2">
      <c r="L262" s="22"/>
      <c r="M262" s="22"/>
      <c r="N262" s="22"/>
    </row>
    <row r="263" spans="12:14" x14ac:dyDescent="0.2">
      <c r="L263" s="22"/>
      <c r="M263" s="22"/>
      <c r="N263" s="22"/>
    </row>
    <row r="264" spans="12:14" x14ac:dyDescent="0.2">
      <c r="L264" s="22"/>
      <c r="M264" s="22"/>
      <c r="N264" s="22"/>
    </row>
    <row r="265" spans="12:14" x14ac:dyDescent="0.2">
      <c r="L265" s="22"/>
      <c r="M265" s="22"/>
      <c r="N265" s="22"/>
    </row>
    <row r="266" spans="12:14" x14ac:dyDescent="0.2">
      <c r="L266" s="22"/>
      <c r="M266" s="22"/>
      <c r="N266" s="22"/>
    </row>
    <row r="267" spans="12:14" x14ac:dyDescent="0.2">
      <c r="L267" s="22"/>
      <c r="M267" s="22"/>
      <c r="N267" s="22"/>
    </row>
    <row r="268" spans="12:14" x14ac:dyDescent="0.2">
      <c r="L268" s="22"/>
      <c r="M268" s="22"/>
      <c r="N268" s="22"/>
    </row>
    <row r="269" spans="12:14" x14ac:dyDescent="0.2">
      <c r="L269" s="22"/>
      <c r="M269" s="22"/>
      <c r="N269" s="22"/>
    </row>
    <row r="270" spans="12:14" x14ac:dyDescent="0.2">
      <c r="L270" s="22"/>
      <c r="M270" s="22"/>
      <c r="N270" s="22"/>
    </row>
    <row r="271" spans="12:14" x14ac:dyDescent="0.2">
      <c r="L271" s="22"/>
      <c r="M271" s="22"/>
      <c r="N271" s="22"/>
    </row>
    <row r="272" spans="12:14" x14ac:dyDescent="0.2">
      <c r="L272" s="22"/>
      <c r="M272" s="22"/>
      <c r="N272" s="22"/>
    </row>
    <row r="273" spans="12:14" x14ac:dyDescent="0.2">
      <c r="L273" s="22"/>
      <c r="M273" s="22"/>
      <c r="N273" s="22"/>
    </row>
    <row r="274" spans="12:14" x14ac:dyDescent="0.2">
      <c r="L274" s="22"/>
      <c r="M274" s="22"/>
      <c r="N274" s="22"/>
    </row>
    <row r="275" spans="12:14" x14ac:dyDescent="0.2">
      <c r="L275" s="22"/>
      <c r="M275" s="22"/>
      <c r="N275" s="22"/>
    </row>
    <row r="276" spans="12:14" x14ac:dyDescent="0.2">
      <c r="L276" s="22"/>
      <c r="M276" s="22"/>
      <c r="N276" s="22"/>
    </row>
    <row r="277" spans="12:14" x14ac:dyDescent="0.2">
      <c r="L277" s="22"/>
      <c r="M277" s="22"/>
      <c r="N277" s="22"/>
    </row>
    <row r="278" spans="12:14" x14ac:dyDescent="0.2">
      <c r="L278" s="22"/>
      <c r="M278" s="22"/>
      <c r="N278" s="22"/>
    </row>
    <row r="279" spans="12:14" x14ac:dyDescent="0.2">
      <c r="L279" s="22"/>
      <c r="M279" s="22"/>
      <c r="N279" s="22"/>
    </row>
    <row r="280" spans="12:14" x14ac:dyDescent="0.2">
      <c r="L280" s="22"/>
      <c r="M280" s="22"/>
      <c r="N280" s="22"/>
    </row>
    <row r="281" spans="12:14" x14ac:dyDescent="0.2">
      <c r="L281" s="22"/>
      <c r="M281" s="22"/>
      <c r="N281" s="22"/>
    </row>
    <row r="282" spans="12:14" x14ac:dyDescent="0.2">
      <c r="L282" s="22"/>
      <c r="M282" s="22"/>
      <c r="N282" s="22"/>
    </row>
    <row r="283" spans="12:14" x14ac:dyDescent="0.2">
      <c r="L283" s="22"/>
      <c r="M283" s="22"/>
      <c r="N283" s="22"/>
    </row>
    <row r="284" spans="12:14" x14ac:dyDescent="0.2">
      <c r="L284" s="22"/>
      <c r="M284" s="22"/>
      <c r="N284" s="22"/>
    </row>
    <row r="285" spans="12:14" x14ac:dyDescent="0.2">
      <c r="L285" s="22"/>
      <c r="M285" s="22"/>
      <c r="N285" s="22"/>
    </row>
    <row r="286" spans="12:14" x14ac:dyDescent="0.2">
      <c r="L286" s="22"/>
      <c r="M286" s="22"/>
      <c r="N286" s="22"/>
    </row>
    <row r="287" spans="12:14" x14ac:dyDescent="0.2">
      <c r="L287" s="22"/>
      <c r="M287" s="22"/>
      <c r="N287" s="22"/>
    </row>
    <row r="288" spans="12:14" x14ac:dyDescent="0.2">
      <c r="L288" s="22"/>
      <c r="M288" s="22"/>
      <c r="N288" s="22"/>
    </row>
    <row r="289" spans="12:14" x14ac:dyDescent="0.2">
      <c r="L289" s="22"/>
      <c r="M289" s="22"/>
      <c r="N289" s="22"/>
    </row>
    <row r="290" spans="12:14" x14ac:dyDescent="0.2">
      <c r="L290" s="22"/>
      <c r="M290" s="22"/>
      <c r="N290" s="22"/>
    </row>
    <row r="291" spans="12:14" x14ac:dyDescent="0.2">
      <c r="L291" s="22"/>
      <c r="M291" s="22"/>
      <c r="N291" s="22"/>
    </row>
    <row r="292" spans="12:14" x14ac:dyDescent="0.2">
      <c r="L292" s="22"/>
      <c r="M292" s="22"/>
      <c r="N292" s="22"/>
    </row>
    <row r="293" spans="12:14" x14ac:dyDescent="0.2">
      <c r="L293" s="22"/>
      <c r="M293" s="22"/>
      <c r="N293" s="22"/>
    </row>
    <row r="294" spans="12:14" x14ac:dyDescent="0.2">
      <c r="L294" s="22"/>
      <c r="M294" s="22"/>
      <c r="N294" s="22"/>
    </row>
    <row r="295" spans="12:14" x14ac:dyDescent="0.2">
      <c r="L295" s="22"/>
      <c r="M295" s="22"/>
      <c r="N295" s="22"/>
    </row>
    <row r="296" spans="12:14" x14ac:dyDescent="0.2">
      <c r="L296" s="22"/>
      <c r="M296" s="22"/>
      <c r="N296" s="22"/>
    </row>
    <row r="297" spans="12:14" x14ac:dyDescent="0.2">
      <c r="L297" s="22"/>
      <c r="M297" s="22"/>
      <c r="N297" s="22"/>
    </row>
    <row r="298" spans="12:14" x14ac:dyDescent="0.2">
      <c r="L298" s="22"/>
      <c r="M298" s="22"/>
      <c r="N298" s="22"/>
    </row>
    <row r="299" spans="12:14" x14ac:dyDescent="0.2">
      <c r="L299" s="22"/>
      <c r="M299" s="22"/>
      <c r="N299" s="22"/>
    </row>
    <row r="300" spans="12:14" x14ac:dyDescent="0.2">
      <c r="L300" s="22"/>
      <c r="M300" s="22"/>
      <c r="N300" s="22"/>
    </row>
    <row r="301" spans="12:14" x14ac:dyDescent="0.2">
      <c r="L301" s="22"/>
      <c r="M301" s="22"/>
      <c r="N301" s="22"/>
    </row>
    <row r="302" spans="12:14" x14ac:dyDescent="0.2">
      <c r="L302" s="22"/>
      <c r="M302" s="22"/>
      <c r="N302" s="22"/>
    </row>
    <row r="303" spans="12:14" x14ac:dyDescent="0.2">
      <c r="L303" s="22"/>
      <c r="M303" s="22"/>
      <c r="N303" s="22"/>
    </row>
    <row r="304" spans="12:14" x14ac:dyDescent="0.2">
      <c r="L304" s="22"/>
      <c r="M304" s="22"/>
      <c r="N304" s="22"/>
    </row>
    <row r="305" spans="12:14" x14ac:dyDescent="0.2">
      <c r="L305" s="22"/>
      <c r="M305" s="22"/>
      <c r="N305" s="22"/>
    </row>
    <row r="306" spans="12:14" x14ac:dyDescent="0.2">
      <c r="L306" s="22"/>
      <c r="M306" s="22"/>
      <c r="N306" s="22"/>
    </row>
    <row r="307" spans="12:14" x14ac:dyDescent="0.2">
      <c r="L307" s="22"/>
      <c r="M307" s="22"/>
      <c r="N307" s="22"/>
    </row>
    <row r="308" spans="12:14" x14ac:dyDescent="0.2">
      <c r="L308" s="22"/>
      <c r="M308" s="22"/>
      <c r="N308" s="22"/>
    </row>
    <row r="309" spans="12:14" x14ac:dyDescent="0.2">
      <c r="L309" s="22"/>
      <c r="M309" s="22"/>
      <c r="N309" s="22"/>
    </row>
    <row r="310" spans="12:14" x14ac:dyDescent="0.2">
      <c r="L310" s="22"/>
      <c r="M310" s="22"/>
      <c r="N310" s="22"/>
    </row>
    <row r="311" spans="12:14" x14ac:dyDescent="0.2">
      <c r="L311" s="22"/>
      <c r="M311" s="22"/>
      <c r="N311" s="22"/>
    </row>
    <row r="312" spans="12:14" x14ac:dyDescent="0.2">
      <c r="L312" s="22"/>
      <c r="M312" s="22"/>
      <c r="N312" s="22"/>
    </row>
    <row r="313" spans="12:14" x14ac:dyDescent="0.2">
      <c r="L313" s="22"/>
      <c r="M313" s="22"/>
      <c r="N313" s="22"/>
    </row>
    <row r="314" spans="12:14" x14ac:dyDescent="0.2">
      <c r="L314" s="22"/>
      <c r="M314" s="22"/>
      <c r="N314" s="22"/>
    </row>
    <row r="315" spans="12:14" x14ac:dyDescent="0.2">
      <c r="L315" s="22"/>
      <c r="M315" s="22"/>
      <c r="N315" s="22"/>
    </row>
    <row r="316" spans="12:14" x14ac:dyDescent="0.2">
      <c r="L316" s="22"/>
      <c r="M316" s="22"/>
      <c r="N316" s="22"/>
    </row>
    <row r="317" spans="12:14" x14ac:dyDescent="0.2">
      <c r="L317" s="22"/>
      <c r="M317" s="22"/>
      <c r="N317" s="22"/>
    </row>
    <row r="318" spans="12:14" x14ac:dyDescent="0.2">
      <c r="L318" s="22"/>
      <c r="M318" s="22"/>
      <c r="N318" s="22"/>
    </row>
    <row r="319" spans="12:14" x14ac:dyDescent="0.2">
      <c r="L319" s="22"/>
      <c r="M319" s="22"/>
      <c r="N319" s="22"/>
    </row>
    <row r="320" spans="12:14" x14ac:dyDescent="0.2">
      <c r="L320" s="22"/>
      <c r="M320" s="22"/>
      <c r="N320" s="22"/>
    </row>
    <row r="321" spans="12:14" x14ac:dyDescent="0.2">
      <c r="L321" s="22"/>
      <c r="M321" s="22"/>
      <c r="N321" s="22"/>
    </row>
    <row r="322" spans="12:14" x14ac:dyDescent="0.2">
      <c r="L322" s="22"/>
      <c r="M322" s="22"/>
      <c r="N322" s="22"/>
    </row>
    <row r="323" spans="12:14" x14ac:dyDescent="0.2">
      <c r="L323" s="22"/>
      <c r="M323" s="22"/>
      <c r="N323" s="22"/>
    </row>
    <row r="324" spans="12:14" x14ac:dyDescent="0.2">
      <c r="L324" s="22"/>
      <c r="M324" s="22"/>
      <c r="N324" s="22"/>
    </row>
    <row r="325" spans="12:14" x14ac:dyDescent="0.2">
      <c r="L325" s="22"/>
      <c r="M325" s="22"/>
      <c r="N325" s="22"/>
    </row>
    <row r="326" spans="12:14" x14ac:dyDescent="0.2">
      <c r="L326" s="22"/>
      <c r="M326" s="22"/>
      <c r="N326" s="22"/>
    </row>
    <row r="327" spans="12:14" x14ac:dyDescent="0.2">
      <c r="L327" s="22"/>
      <c r="M327" s="22"/>
      <c r="N327" s="22"/>
    </row>
    <row r="328" spans="12:14" x14ac:dyDescent="0.2">
      <c r="L328" s="22"/>
      <c r="M328" s="22"/>
      <c r="N328" s="22"/>
    </row>
    <row r="329" spans="12:14" x14ac:dyDescent="0.2">
      <c r="L329" s="22"/>
      <c r="M329" s="22"/>
      <c r="N329" s="22"/>
    </row>
    <row r="330" spans="12:14" x14ac:dyDescent="0.2">
      <c r="L330" s="22"/>
      <c r="M330" s="22"/>
      <c r="N330" s="22"/>
    </row>
    <row r="331" spans="12:14" x14ac:dyDescent="0.2">
      <c r="L331" s="22"/>
      <c r="M331" s="22"/>
      <c r="N331" s="22"/>
    </row>
    <row r="332" spans="12:14" x14ac:dyDescent="0.2">
      <c r="L332" s="22"/>
      <c r="M332" s="22"/>
      <c r="N332" s="22"/>
    </row>
    <row r="333" spans="12:14" x14ac:dyDescent="0.2">
      <c r="L333" s="22"/>
      <c r="M333" s="22"/>
      <c r="N333" s="22"/>
    </row>
    <row r="334" spans="12:14" x14ac:dyDescent="0.2">
      <c r="L334" s="22"/>
      <c r="M334" s="22"/>
      <c r="N334" s="22"/>
    </row>
    <row r="335" spans="12:14" x14ac:dyDescent="0.2">
      <c r="L335" s="22"/>
      <c r="M335" s="22"/>
      <c r="N335" s="22"/>
    </row>
    <row r="336" spans="12:14" x14ac:dyDescent="0.2">
      <c r="L336" s="22"/>
      <c r="M336" s="22"/>
      <c r="N336" s="22"/>
    </row>
    <row r="337" spans="12:14" x14ac:dyDescent="0.2">
      <c r="L337" s="22"/>
      <c r="M337" s="22"/>
      <c r="N337" s="22"/>
    </row>
    <row r="338" spans="12:14" x14ac:dyDescent="0.2">
      <c r="L338" s="22"/>
      <c r="M338" s="22"/>
      <c r="N338" s="22"/>
    </row>
    <row r="339" spans="12:14" x14ac:dyDescent="0.2">
      <c r="L339" s="22"/>
      <c r="M339" s="22"/>
      <c r="N339" s="22"/>
    </row>
    <row r="340" spans="12:14" x14ac:dyDescent="0.2">
      <c r="L340" s="22"/>
      <c r="M340" s="22"/>
      <c r="N340" s="22"/>
    </row>
    <row r="341" spans="12:14" x14ac:dyDescent="0.2">
      <c r="L341" s="22"/>
      <c r="M341" s="22"/>
      <c r="N341" s="22"/>
    </row>
    <row r="342" spans="12:14" x14ac:dyDescent="0.2">
      <c r="L342" s="22"/>
      <c r="M342" s="22"/>
      <c r="N342" s="22"/>
    </row>
    <row r="343" spans="12:14" x14ac:dyDescent="0.2">
      <c r="L343" s="22"/>
      <c r="M343" s="22"/>
      <c r="N343" s="22"/>
    </row>
    <row r="344" spans="12:14" x14ac:dyDescent="0.2">
      <c r="L344" s="22"/>
      <c r="M344" s="22"/>
      <c r="N344" s="22"/>
    </row>
    <row r="345" spans="12:14" x14ac:dyDescent="0.2">
      <c r="L345" s="22"/>
      <c r="M345" s="22"/>
      <c r="N345" s="22"/>
    </row>
    <row r="346" spans="12:14" x14ac:dyDescent="0.2">
      <c r="L346" s="22"/>
      <c r="M346" s="22"/>
      <c r="N346" s="22"/>
    </row>
    <row r="347" spans="12:14" x14ac:dyDescent="0.2">
      <c r="L347" s="22"/>
      <c r="M347" s="22"/>
      <c r="N347" s="22"/>
    </row>
    <row r="348" spans="12:14" x14ac:dyDescent="0.2">
      <c r="L348" s="22"/>
      <c r="M348" s="22"/>
      <c r="N348" s="22"/>
    </row>
    <row r="349" spans="12:14" x14ac:dyDescent="0.2">
      <c r="L349" s="22"/>
      <c r="M349" s="22"/>
      <c r="N349" s="22"/>
    </row>
    <row r="350" spans="12:14" x14ac:dyDescent="0.2">
      <c r="L350" s="22"/>
      <c r="M350" s="22"/>
      <c r="N350" s="22"/>
    </row>
    <row r="351" spans="12:14" x14ac:dyDescent="0.2">
      <c r="L351" s="22"/>
      <c r="M351" s="22"/>
      <c r="N351" s="22"/>
    </row>
    <row r="352" spans="12:14" x14ac:dyDescent="0.2">
      <c r="L352" s="22"/>
      <c r="M352" s="22"/>
      <c r="N352" s="22"/>
    </row>
    <row r="353" spans="12:14" x14ac:dyDescent="0.2">
      <c r="L353" s="22"/>
      <c r="M353" s="22"/>
      <c r="N353" s="22"/>
    </row>
    <row r="354" spans="12:14" x14ac:dyDescent="0.2">
      <c r="L354" s="22"/>
      <c r="M354" s="22"/>
      <c r="N354" s="22"/>
    </row>
    <row r="355" spans="12:14" x14ac:dyDescent="0.2">
      <c r="L355" s="22"/>
      <c r="M355" s="22"/>
      <c r="N355" s="22"/>
    </row>
    <row r="356" spans="12:14" x14ac:dyDescent="0.2">
      <c r="L356" s="22"/>
      <c r="M356" s="22"/>
      <c r="N356" s="22"/>
    </row>
    <row r="357" spans="12:14" x14ac:dyDescent="0.2">
      <c r="L357" s="22"/>
      <c r="M357" s="22"/>
      <c r="N357" s="22"/>
    </row>
    <row r="358" spans="12:14" x14ac:dyDescent="0.2">
      <c r="L358" s="22"/>
      <c r="M358" s="22"/>
      <c r="N358" s="22"/>
    </row>
    <row r="359" spans="12:14" x14ac:dyDescent="0.2">
      <c r="L359" s="22"/>
      <c r="M359" s="22"/>
      <c r="N359" s="22"/>
    </row>
    <row r="360" spans="12:14" x14ac:dyDescent="0.2">
      <c r="L360" s="22"/>
      <c r="M360" s="22"/>
      <c r="N360" s="22"/>
    </row>
    <row r="361" spans="12:14" x14ac:dyDescent="0.2">
      <c r="L361" s="22"/>
      <c r="M361" s="22"/>
      <c r="N361" s="22"/>
    </row>
    <row r="362" spans="12:14" x14ac:dyDescent="0.2">
      <c r="L362" s="22"/>
      <c r="M362" s="22"/>
      <c r="N362" s="22"/>
    </row>
    <row r="363" spans="12:14" x14ac:dyDescent="0.2">
      <c r="L363" s="22"/>
      <c r="M363" s="22"/>
      <c r="N363" s="22"/>
    </row>
    <row r="364" spans="12:14" x14ac:dyDescent="0.2">
      <c r="L364" s="22"/>
      <c r="M364" s="22"/>
      <c r="N364" s="22"/>
    </row>
    <row r="365" spans="12:14" x14ac:dyDescent="0.2">
      <c r="L365" s="22"/>
      <c r="M365" s="22"/>
      <c r="N365" s="22"/>
    </row>
    <row r="366" spans="12:14" x14ac:dyDescent="0.2">
      <c r="L366" s="22"/>
      <c r="M366" s="22"/>
      <c r="N366" s="22"/>
    </row>
    <row r="367" spans="12:14" x14ac:dyDescent="0.2">
      <c r="L367" s="22"/>
      <c r="M367" s="22"/>
      <c r="N367" s="22"/>
    </row>
    <row r="368" spans="12:14" x14ac:dyDescent="0.2">
      <c r="L368" s="22"/>
      <c r="M368" s="22"/>
      <c r="N368" s="22"/>
    </row>
    <row r="369" spans="12:14" x14ac:dyDescent="0.2">
      <c r="L369" s="22"/>
      <c r="M369" s="22"/>
      <c r="N369" s="22"/>
    </row>
    <row r="370" spans="12:14" x14ac:dyDescent="0.2">
      <c r="L370" s="22"/>
      <c r="M370" s="22"/>
      <c r="N370" s="22"/>
    </row>
    <row r="371" spans="12:14" x14ac:dyDescent="0.2">
      <c r="L371" s="22"/>
      <c r="M371" s="22"/>
      <c r="N371" s="22"/>
    </row>
    <row r="372" spans="12:14" x14ac:dyDescent="0.2">
      <c r="L372" s="22"/>
      <c r="M372" s="22"/>
      <c r="N372" s="22"/>
    </row>
    <row r="373" spans="12:14" x14ac:dyDescent="0.2">
      <c r="L373" s="22"/>
      <c r="M373" s="22"/>
      <c r="N373" s="22"/>
    </row>
    <row r="374" spans="12:14" x14ac:dyDescent="0.2">
      <c r="L374" s="22"/>
      <c r="M374" s="22"/>
      <c r="N374" s="22"/>
    </row>
    <row r="375" spans="12:14" x14ac:dyDescent="0.2">
      <c r="L375" s="22"/>
      <c r="M375" s="22"/>
      <c r="N375" s="22"/>
    </row>
  </sheetData>
  <mergeCells count="1">
    <mergeCell ref="A3:R3"/>
  </mergeCells>
  <phoneticPr fontId="13" type="noConversion"/>
  <pageMargins left="0.7" right="0.7" top="0.75" bottom="0.75" header="0.3" footer="0.3"/>
  <pageSetup paperSize="9" scale="68" fitToHeight="0" orientation="landscape" r:id="rId1"/>
  <ignoredErrors>
    <ignoredError sqref="M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Registar OS MZ</vt:lpstr>
      <vt:lpstr>Reg. UG temeljem OS MZ</vt:lpstr>
      <vt:lpstr>Registar UG JAVNA NABAVA</vt:lpstr>
      <vt:lpstr>Registar JEDNOSTAVNA NABAVA</vt:lpstr>
      <vt:lpstr>Registar UG temeljem OS SDUSJN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Zalukar Nina</dc:creator>
  <cp:lastModifiedBy>Kačić Veža Vedrana</cp:lastModifiedBy>
  <cp:lastPrinted>2020-05-18T12:53:15Z</cp:lastPrinted>
  <dcterms:created xsi:type="dcterms:W3CDTF">2018-05-04T11:59:04Z</dcterms:created>
  <dcterms:modified xsi:type="dcterms:W3CDTF">2020-05-25T05:26:00Z</dcterms:modified>
</cp:coreProperties>
</file>